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3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7" i="7" l="1"/>
  <c r="C16" i="7"/>
  <c r="C19" i="7" s="1"/>
  <c r="C27" i="7" s="1"/>
  <c r="C25" i="7"/>
  <c r="E19" i="7"/>
  <c r="C34" i="7"/>
  <c r="E38" i="7"/>
  <c r="C38" i="7"/>
  <c r="E48" i="7"/>
  <c r="E34" i="7"/>
  <c r="E49" i="7" s="1"/>
  <c r="C48" i="7"/>
  <c r="C49" i="7" s="1"/>
  <c r="E25" i="7"/>
  <c r="E27" i="7" s="1"/>
  <c r="E40" i="7"/>
  <c r="C40" i="7"/>
  <c r="C50" i="7" l="1"/>
  <c r="E5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<sst xmlns="http://schemas.openxmlformats.org/spreadsheetml/2006/main" count="38" uniqueCount="38">
  <si>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</si>
  <si>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</si>
  <si>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</si>
  <si>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</si>
  <si>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</si>
  <si>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</si>
  <si>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</si>
  <si>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</si>
  <si>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</si>
  <si>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</si>
  <si>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</si>
  <si>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</si>
  <si>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</si>
  <si>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</si>
  <si>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</si>
  <si>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</si>
  <si>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</si>
  <si>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</si>
  <si>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</si>
  <si>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</si>
  <si>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</si>
  <si>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</si>
  <si>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</si>
  <si>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</si>
  <si>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</si>
  <si>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</si>
  <si>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</si>
  <si>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</si>
  <si>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</si>
  <si>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</si>
  <si>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</si>
  <si>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</si>
  <si>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</si>
  <si>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</si>
  <si>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</si>
  <si>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</si>
  <si>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</si>
  <si>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ENERO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</si>
</sst>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1" formatCode="_-* #,##0.00_-;\-* #,##0.00_-;_-* &quot;-&quot;??_-;_-@_-"/>
    <numFmt numFmtId="192" formatCode="_-* #,##0.00\ _P_t_s_-;\-* #,##0.00\ _P_t_s_-;_-* &quot;-&quot;??\ _P_t_s_-;_-@_-"/>
    <numFmt numFmtId="195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71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95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10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3" zoomScale="60" zoomScaleNormal="60" zoomScaleSheetLayoutView="59" workbookViewId="0">
      <selection activeCell="C49" sqref="C49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2023</v>
      </c>
      <c r="D15" s="49"/>
      <c r="E15" s="35">
        <v>2022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400000+84430322.97+1211924.28+355264277.89+268695.92</f>
        <v>441575221.06</v>
      </c>
      <c r="D16" s="38"/>
      <c r="E16" s="42">
        <v>274015286.18000001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78504.4+133236.87+813893.54+1034106.37</f>
        <v>2059741.1800000002</v>
      </c>
      <c r="D17" s="70"/>
      <c r="E17" s="71">
        <v>1738082.16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0</v>
      </c>
      <c r="D18" s="72"/>
      <c r="E18" s="73">
        <v>1456298.18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443634962.24000001</v>
      </c>
      <c r="D19" s="39"/>
      <c r="E19" s="43">
        <f>SUM(E16:E18)</f>
        <v>277209666.52000004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10897551.220000001</v>
      </c>
      <c r="D22" s="51"/>
      <c r="E22" s="45">
        <v>7391958.9800000004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0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10897551.220000001</v>
      </c>
      <c r="D25" s="52"/>
      <c r="E25" s="78">
        <f>ROUND(SUBTOTAL(9, E20:E24), 5)</f>
        <v>7391958.9800000004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454532513.46000004</v>
      </c>
      <c r="D27" s="52"/>
      <c r="E27" s="80">
        <f>E19+E25</f>
        <v>284601625.50000006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2011.54</v>
      </c>
      <c r="D32" s="38"/>
      <c r="E32" s="42">
        <v>2680.54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7970592.1799999997</v>
      </c>
      <c r="D33" s="70"/>
      <c r="E33" s="55">
        <v>8347563.5899999999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7972603.7199999997</v>
      </c>
      <c r="D34" s="52"/>
      <c r="E34" s="82">
        <f>SUM(E32:E33)</f>
        <v>8350244.1299999999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7972603.7199999997</v>
      </c>
      <c r="D40" s="67"/>
      <c r="E40" s="68">
        <f>+E34+E38</f>
        <v>8350244.1299999999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435757847.52999997</v>
      </c>
      <c r="D44" s="40"/>
      <c r="E44" s="47">
        <v>260720294.69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-6460712.9100000001</v>
      </c>
      <c r="D45" s="40"/>
      <c r="E45" s="47">
        <v>-6472900.9100000001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17262775.120000001</v>
      </c>
      <c r="D46" s="84"/>
      <c r="E46" s="55">
        <v>22003987.59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446559909.73999995</v>
      </c>
      <c r="D48" s="85"/>
      <c r="E48" s="78">
        <f>+E44+E45+E46</f>
        <v>276251381.37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454532513.45999998</v>
      </c>
      <c r="D49" s="52"/>
      <c r="E49" s="48">
        <f>E34+E48</f>
        <v>284601625.5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2023-02-21T19:15:06Z</cp:lastPrinted>
  <dcterms:created xsi:type="dcterms:W3CDTF">2013-01-30T15:16:21Z</dcterms:created>
  <dcterms:modified xsi:type="dcterms:W3CDTF">2023-02-21T19:15:14Z</dcterms:modified>
</cp:coreProperties>
</file>