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rdines\Desktop\sisanoc archivos\"/>
    </mc:Choice>
  </mc:AlternateContent>
  <bookViews>
    <workbookView xWindow="0" yWindow="0" windowWidth="20490" windowHeight="6465"/>
  </bookViews>
  <sheets>
    <sheet name="Estado Comparativo ARREGLO" sheetId="1" r:id="rId1"/>
  </sheets>
  <definedNames>
    <definedName name="_xlnm.Print_Area" localSheetId="0">'Estado Comparativo ARREGLO'!$A$1:$N$44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28" i="1"/>
  <c r="I16" i="1"/>
  <c r="G16" i="1"/>
  <c r="I15" i="1"/>
  <c r="G15" i="1"/>
  <c r="I14" i="1"/>
  <c r="G14" i="1"/>
  <c r="I13" i="1"/>
  <c r="G13" i="1"/>
  <c r="I12" i="1"/>
  <c r="I11" i="1" s="1"/>
  <c r="G12" i="1"/>
  <c r="G11" i="1"/>
  <c r="E11" i="1"/>
  <c r="C11" i="1"/>
  <c r="I10" i="1"/>
  <c r="G10" i="1"/>
  <c r="I9" i="1"/>
  <c r="I8" i="1" s="1"/>
  <c r="I17" i="1" s="1"/>
  <c r="E8" i="1"/>
  <c r="E17" i="1" s="1"/>
  <c r="C8" i="1"/>
  <c r="C17" i="1" s="1"/>
  <c r="G8" i="1" l="1"/>
  <c r="G17" i="1" s="1"/>
</calcChain>
</file>

<file path=xl/sharedStrings.xml><?xml version="1.0" encoding="utf-8"?>
<sst xmlns="http://schemas.openxmlformats.org/spreadsheetml/2006/main" count="26" uniqueCount="26">
  <si>
    <t xml:space="preserve">Estado de Comparación de los Importes Presupuestados y Realizados </t>
  </si>
  <si>
    <t>Durante el Año Terminado el 31 diciembre de 2022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</si>
  <si>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</si>
  <si>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</si>
  <si>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</si>
  <si>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</si>
  <si>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</si>
  <si>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</si>
  <si>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</si>
  <si>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</si>
  <si>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 xml:space="preserve"> </t>
  </si>
  <si>
    <t>Transferencias</t>
  </si>
  <si>
    <t>Recursos Seguridad Social Ley 13-20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</si>
  <si>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</si>
  <si>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</si>
  <si>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</si>
  <si>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</si>
  <si>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</si>
  <si>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</si>
  <si>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r>
      <rPr>
        <b/>
        <sz val="16"/>
        <color rgb="FF231F20"/>
        <rFont val="Times New Roman"/>
        <family val="1"/>
      </rPr>
      <t>Resultado financiero (1-2)</t>
    </r>
  </si>
  <si>
    <t xml:space="preserve"> Carolina Serrata Mendez</t>
  </si>
  <si>
    <t>Directora</t>
  </si>
  <si>
    <t xml:space="preserve">       Miledy Jardines</t>
  </si>
  <si>
    <t>Fátima Scroggins</t>
  </si>
  <si>
    <t xml:space="preserve">  Enc. Dpto. Financiero</t>
  </si>
  <si>
    <t xml:space="preserve"> 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</si>
</sst>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_(* #,##0.00_);_(* \(#,##0.00\);_(* &quot;-&quot;??_);_(@_)"/>
    <numFmt numFmtId="166" formatCode="###0.0;#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65" fontId="7" fillId="0" borderId="0" xfId="1" applyFont="1" applyFill="1" applyBorder="1" applyAlignment="1">
      <alignment horizontal="center" vertical="top" wrapText="1"/>
    </xf>
    <xf numFmtId="9" fontId="7" fillId="0" borderId="0" xfId="2" applyFont="1" applyFill="1" applyBorder="1" applyAlignment="1">
      <alignment horizontal="center" vertical="top" wrapText="1"/>
    </xf>
    <xf numFmtId="165" fontId="0" fillId="0" borderId="0" xfId="0" applyNumberFormat="1"/>
    <xf numFmtId="166" fontId="9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5" fontId="10" fillId="0" borderId="0" xfId="1" applyFont="1" applyFill="1" applyBorder="1" applyAlignment="1">
      <alignment horizontal="center" vertical="top" wrapText="1"/>
    </xf>
    <xf numFmtId="9" fontId="10" fillId="0" borderId="0" xfId="2" applyFont="1" applyFill="1" applyBorder="1" applyAlignment="1">
      <alignment horizontal="center" vertical="top" wrapText="1"/>
    </xf>
    <xf numFmtId="165" fontId="2" fillId="0" borderId="0" xfId="1" applyFont="1" applyFill="1" applyBorder="1" applyAlignment="1">
      <alignment horizontal="right"/>
    </xf>
    <xf numFmtId="0" fontId="0" fillId="0" borderId="0" xfId="0" applyFont="1" applyFill="1"/>
    <xf numFmtId="165" fontId="10" fillId="0" borderId="1" xfId="1" applyFont="1" applyFill="1" applyBorder="1" applyAlignment="1">
      <alignment horizontal="center" vertical="top" wrapText="1"/>
    </xf>
    <xf numFmtId="165" fontId="11" fillId="0" borderId="1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165" fontId="7" fillId="0" borderId="2" xfId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1" applyFont="1" applyBorder="1" applyAlignment="1">
      <alignment vertical="center"/>
    </xf>
    <xf numFmtId="0" fontId="12" fillId="0" borderId="0" xfId="0" applyFont="1" applyBorder="1"/>
    <xf numFmtId="165" fontId="14" fillId="0" borderId="0" xfId="1" applyFont="1"/>
    <xf numFmtId="165" fontId="12" fillId="0" borderId="0" xfId="1" applyFont="1" applyBorder="1"/>
    <xf numFmtId="0" fontId="3" fillId="0" borderId="0" xfId="0" applyFont="1" applyBorder="1" applyAlignment="1">
      <alignment horizontal="center" vertical="center"/>
    </xf>
    <xf numFmtId="165" fontId="15" fillId="0" borderId="0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647700</xdr:colOff>
      <xdr:row>2</xdr:row>
      <xdr:rowOff>170117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19175" cy="684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view="pageBreakPreview" topLeftCell="A10" zoomScale="60" zoomScaleNormal="100" workbookViewId="0">
      <selection activeCell="G20" sqref="G20"/>
    </sheetView>
  </sheetViews>
  <sheetFormatPr baseColWidth="10" defaultRowHeight="21" x14ac:dyDescent="0.35"/>
  <cols>
    <col min="1" max="1" width="6.42578125" style="26" customWidth="1"/>
    <col min="2" max="2" width="38.5703125" style="26" customWidth="1"/>
    <col min="3" max="3" width="26.7109375" style="26" customWidth="1"/>
    <col min="4" max="4" width="1" style="26" customWidth="1"/>
    <col min="5" max="5" width="26.85546875" style="26" customWidth="1"/>
    <col min="6" max="6" width="1" style="26" customWidth="1"/>
    <col min="7" max="7" width="16.42578125" style="26" customWidth="1"/>
    <col min="8" max="8" width="2.140625" style="26" customWidth="1"/>
    <col min="9" max="9" width="28" style="26" customWidth="1"/>
    <col min="10" max="10" width="1.7109375" hidden="1" customWidth="1"/>
    <col min="11" max="14" width="11.42578125" hidden="1" customWidth="1"/>
    <col min="15" max="15" width="13.42578125" customWidth="1"/>
    <col min="16" max="16" width="14.28515625" customWidth="1"/>
  </cols>
  <sheetData>
    <row r="1" spans="1:26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26" ht="20.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O2" s="3"/>
      <c r="P2" s="3"/>
    </row>
    <row r="3" spans="1:26" ht="20.2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2"/>
      <c r="O3" s="3"/>
      <c r="P3" s="3"/>
    </row>
    <row r="4" spans="1:26" ht="20.2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4"/>
      <c r="K4" s="4"/>
    </row>
    <row r="5" spans="1:26" ht="20.25" x14ac:dyDescent="0.25">
      <c r="A5" s="5"/>
      <c r="B5" s="5"/>
      <c r="C5" s="5"/>
      <c r="D5" s="5"/>
      <c r="E5" s="5"/>
      <c r="F5" s="5"/>
      <c r="G5" s="5"/>
      <c r="H5" s="5"/>
      <c r="I5" s="5"/>
      <c r="J5" s="4"/>
      <c r="K5" s="4"/>
    </row>
    <row r="6" spans="1:26" ht="20.25" x14ac:dyDescent="0.25">
      <c r="A6" s="6"/>
      <c r="B6" s="6"/>
      <c r="C6" s="6"/>
      <c r="D6" s="6"/>
      <c r="E6" s="6"/>
      <c r="F6" s="6"/>
      <c r="G6" s="6"/>
      <c r="H6" s="6"/>
      <c r="I6" s="6"/>
      <c r="J6" s="4"/>
      <c r="K6" s="4"/>
    </row>
    <row r="7" spans="1:26" ht="69" customHeight="1" x14ac:dyDescent="0.25">
      <c r="A7" s="7" t="s">
        <v>4</v>
      </c>
      <c r="B7" s="7"/>
      <c r="C7" s="7" t="s">
        <v>5</v>
      </c>
      <c r="D7" s="7"/>
      <c r="E7" s="7" t="s">
        <v>6</v>
      </c>
      <c r="F7" s="7"/>
      <c r="G7" s="7" t="s">
        <v>7</v>
      </c>
      <c r="H7" s="7"/>
      <c r="I7" s="7" t="s">
        <v>8</v>
      </c>
    </row>
    <row r="8" spans="1:26" ht="20.25" x14ac:dyDescent="0.25">
      <c r="A8" s="8">
        <v>1</v>
      </c>
      <c r="B8" s="9" t="s">
        <v>9</v>
      </c>
      <c r="C8" s="10">
        <f>+C9+C10</f>
        <v>411928085.39999998</v>
      </c>
      <c r="D8" s="10"/>
      <c r="E8" s="10">
        <f>+E9+E10</f>
        <v>411501509.38999999</v>
      </c>
      <c r="F8" s="10"/>
      <c r="G8" s="11">
        <f>+E8/C8</f>
        <v>0.99896444057805434</v>
      </c>
      <c r="H8" s="11"/>
      <c r="I8" s="10">
        <f>SUM(I9:I10)</f>
        <v>426576.01000000536</v>
      </c>
      <c r="O8" s="12"/>
      <c r="V8" t="s">
        <v>10</v>
      </c>
    </row>
    <row r="9" spans="1:26" ht="20.25" x14ac:dyDescent="0.25">
      <c r="A9" s="13">
        <v>1.1000000000000001</v>
      </c>
      <c r="B9" s="14" t="s">
        <v>11</v>
      </c>
      <c r="C9" s="15">
        <v>80419873.650000006</v>
      </c>
      <c r="D9" s="15"/>
      <c r="E9" s="15">
        <v>80217346.329999998</v>
      </c>
      <c r="F9" s="15"/>
      <c r="G9" s="11"/>
      <c r="H9" s="11"/>
      <c r="I9" s="15">
        <f>+C9-E9</f>
        <v>202527.32000000775</v>
      </c>
    </row>
    <row r="10" spans="1:26" ht="40.5" x14ac:dyDescent="0.25">
      <c r="A10" s="13">
        <v>1.2</v>
      </c>
      <c r="B10" s="14" t="s">
        <v>12</v>
      </c>
      <c r="C10" s="15">
        <v>331508211.75</v>
      </c>
      <c r="D10" s="15"/>
      <c r="E10" s="15">
        <v>331284163.06</v>
      </c>
      <c r="F10" s="15"/>
      <c r="G10" s="16">
        <f t="shared" ref="G10:G15" si="0">+E10/C10</f>
        <v>0.99932415342347847</v>
      </c>
      <c r="H10" s="16"/>
      <c r="I10" s="15">
        <f>+C10-E10</f>
        <v>224048.68999999762</v>
      </c>
      <c r="O10" s="3"/>
      <c r="P10" s="3"/>
      <c r="Q10" s="3"/>
    </row>
    <row r="11" spans="1:26" ht="20.25" x14ac:dyDescent="0.25">
      <c r="A11" s="8">
        <v>2</v>
      </c>
      <c r="B11" s="9" t="s">
        <v>13</v>
      </c>
      <c r="C11" s="10">
        <f>SUM(C12:C16)</f>
        <v>608166298.23000002</v>
      </c>
      <c r="D11" s="10"/>
      <c r="E11" s="10">
        <f>SUM(E12:E16)</f>
        <v>240072852.19000003</v>
      </c>
      <c r="F11" s="10"/>
      <c r="G11" s="11">
        <f t="shared" si="0"/>
        <v>0.39474869437636584</v>
      </c>
      <c r="H11" s="11"/>
      <c r="I11" s="10">
        <f>SUM(I12:I16)</f>
        <v>368093446.03999996</v>
      </c>
    </row>
    <row r="12" spans="1:26" ht="40.5" x14ac:dyDescent="0.25">
      <c r="A12" s="13">
        <v>2.1</v>
      </c>
      <c r="B12" s="14" t="s">
        <v>14</v>
      </c>
      <c r="C12" s="15">
        <v>236467000</v>
      </c>
      <c r="D12" s="15"/>
      <c r="E12" s="15">
        <v>181267233.65000001</v>
      </c>
      <c r="F12" s="15"/>
      <c r="G12" s="16">
        <f t="shared" si="0"/>
        <v>0.76656461007244148</v>
      </c>
      <c r="H12" s="16"/>
      <c r="I12" s="15">
        <f>+C12-E12</f>
        <v>55199766.349999994</v>
      </c>
    </row>
    <row r="13" spans="1:26" ht="20.25" x14ac:dyDescent="0.25">
      <c r="A13" s="13">
        <v>2.2000000000000002</v>
      </c>
      <c r="B13" s="14" t="s">
        <v>15</v>
      </c>
      <c r="C13" s="15">
        <v>235801157</v>
      </c>
      <c r="D13" s="15"/>
      <c r="E13" s="15">
        <v>34980333.840000004</v>
      </c>
      <c r="F13" s="15"/>
      <c r="G13" s="16">
        <f t="shared" si="0"/>
        <v>0.14834674386266902</v>
      </c>
      <c r="H13" s="16"/>
      <c r="I13" s="15">
        <f>+C13-E13</f>
        <v>200820823.16</v>
      </c>
    </row>
    <row r="14" spans="1:26" ht="20.25" x14ac:dyDescent="0.25">
      <c r="A14" s="13">
        <v>2.2999999999999998</v>
      </c>
      <c r="B14" s="14" t="s">
        <v>16</v>
      </c>
      <c r="C14" s="15">
        <v>34705543.890000001</v>
      </c>
      <c r="D14" s="15"/>
      <c r="E14" s="15">
        <v>9219554.7400000002</v>
      </c>
      <c r="F14" s="15"/>
      <c r="G14" s="16">
        <f t="shared" si="0"/>
        <v>0.26565077813566573</v>
      </c>
      <c r="H14" s="16"/>
      <c r="I14" s="15">
        <f>+C14-E14</f>
        <v>25485989.149999999</v>
      </c>
    </row>
    <row r="15" spans="1:26" ht="20.25" x14ac:dyDescent="0.25">
      <c r="A15" s="13">
        <v>2.4</v>
      </c>
      <c r="B15" s="14" t="s">
        <v>17</v>
      </c>
      <c r="C15" s="15">
        <v>1000000</v>
      </c>
      <c r="D15" s="15"/>
      <c r="E15" s="15">
        <v>853621.09</v>
      </c>
      <c r="F15" s="15"/>
      <c r="G15" s="16">
        <f t="shared" si="0"/>
        <v>0.85362108999999997</v>
      </c>
      <c r="H15" s="16"/>
      <c r="I15" s="15">
        <f>+C15-E15</f>
        <v>146378.91000000003</v>
      </c>
      <c r="O15" s="17"/>
      <c r="P15" s="17"/>
      <c r="Q15" s="17"/>
      <c r="R15" s="17"/>
      <c r="S15" s="18"/>
      <c r="T15" s="3"/>
      <c r="U15" s="3"/>
      <c r="V15" s="3"/>
      <c r="W15" s="3"/>
      <c r="X15" s="3"/>
      <c r="Y15" s="3"/>
      <c r="Z15" s="3"/>
    </row>
    <row r="16" spans="1:26" ht="40.5" x14ac:dyDescent="0.25">
      <c r="A16" s="13">
        <v>2.6</v>
      </c>
      <c r="B16" s="14" t="s">
        <v>18</v>
      </c>
      <c r="C16" s="19">
        <v>100192597.34</v>
      </c>
      <c r="D16" s="15"/>
      <c r="E16" s="20">
        <v>13752108.869999999</v>
      </c>
      <c r="F16" s="15"/>
      <c r="G16" s="16">
        <f>+E16/C16</f>
        <v>0.13725673587772866</v>
      </c>
      <c r="H16" s="16"/>
      <c r="I16" s="19">
        <f>+C16-E16</f>
        <v>86440488.469999999</v>
      </c>
      <c r="O16" s="17"/>
      <c r="P16" s="17"/>
      <c r="Q16" s="17"/>
      <c r="R16" s="17"/>
      <c r="S16" s="18"/>
      <c r="T16" s="3"/>
      <c r="U16" s="3"/>
      <c r="V16" s="3"/>
      <c r="W16" s="3"/>
      <c r="X16" s="3"/>
      <c r="Y16" s="3"/>
      <c r="Z16" s="3"/>
    </row>
    <row r="17" spans="1:9" ht="21.75" thickBot="1" x14ac:dyDescent="0.3">
      <c r="A17" s="21"/>
      <c r="B17" s="22" t="s">
        <v>19</v>
      </c>
      <c r="C17" s="23">
        <f>+C8-C11</f>
        <v>-196238212.83000004</v>
      </c>
      <c r="D17" s="24"/>
      <c r="E17" s="23">
        <f>+E8-E11</f>
        <v>171428657.19999996</v>
      </c>
      <c r="F17" s="24"/>
      <c r="G17" s="25">
        <f>+G8-G11</f>
        <v>0.6042157462016885</v>
      </c>
      <c r="H17" s="25"/>
      <c r="I17" s="23">
        <f>+I8-I11</f>
        <v>-367666870.02999997</v>
      </c>
    </row>
    <row r="18" spans="1:9" ht="21.75" thickTop="1" x14ac:dyDescent="0.25">
      <c r="A18" s="21"/>
      <c r="B18" s="22"/>
      <c r="C18" s="24"/>
      <c r="D18" s="24"/>
      <c r="E18" s="24"/>
      <c r="F18" s="24"/>
      <c r="G18" s="25"/>
      <c r="H18" s="25"/>
      <c r="I18" s="24"/>
    </row>
    <row r="19" spans="1:9" x14ac:dyDescent="0.25">
      <c r="A19" s="21"/>
      <c r="B19" s="22"/>
      <c r="C19" s="24"/>
      <c r="D19" s="24"/>
      <c r="E19" s="24"/>
      <c r="F19" s="24"/>
      <c r="G19" s="25"/>
      <c r="H19" s="25"/>
      <c r="I19" s="24"/>
    </row>
    <row r="20" spans="1:9" x14ac:dyDescent="0.25">
      <c r="A20" s="21"/>
      <c r="B20" s="22"/>
      <c r="C20" s="24"/>
      <c r="D20" s="24"/>
      <c r="E20" s="24"/>
      <c r="F20" s="24"/>
      <c r="G20" s="25"/>
      <c r="H20" s="25"/>
      <c r="I20" s="24"/>
    </row>
    <row r="21" spans="1:9" x14ac:dyDescent="0.25">
      <c r="A21" s="21"/>
      <c r="B21" s="22"/>
      <c r="C21" s="24"/>
      <c r="D21" s="24"/>
      <c r="E21" s="24"/>
      <c r="F21" s="24"/>
      <c r="G21" s="25"/>
      <c r="H21" s="25"/>
      <c r="I21" s="24"/>
    </row>
    <row r="22" spans="1:9" x14ac:dyDescent="0.25">
      <c r="A22" s="21"/>
      <c r="B22" s="22"/>
      <c r="C22" s="24"/>
      <c r="D22" s="24"/>
      <c r="E22" s="24"/>
      <c r="F22" s="24"/>
      <c r="G22" s="25"/>
      <c r="H22" s="25"/>
      <c r="I22" s="24"/>
    </row>
    <row r="23" spans="1:9" x14ac:dyDescent="0.35">
      <c r="B23" s="27"/>
      <c r="C23" s="27"/>
      <c r="D23" s="27"/>
      <c r="E23" s="27"/>
    </row>
    <row r="24" spans="1:9" x14ac:dyDescent="0.35">
      <c r="B24" s="27"/>
      <c r="C24" s="27"/>
      <c r="D24" s="27"/>
      <c r="E24" s="27"/>
    </row>
    <row r="25" spans="1:9" ht="15.75" customHeight="1" x14ac:dyDescent="0.25">
      <c r="A25" s="28"/>
      <c r="B25" s="1" t="s">
        <v>20</v>
      </c>
      <c r="C25" s="1"/>
      <c r="D25" s="1"/>
      <c r="E25" s="1"/>
      <c r="F25" s="1"/>
      <c r="G25" s="1"/>
      <c r="H25" s="1"/>
      <c r="I25" s="1"/>
    </row>
    <row r="26" spans="1:9" ht="15.75" customHeight="1" x14ac:dyDescent="0.25">
      <c r="A26" s="1" t="s">
        <v>21</v>
      </c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29"/>
      <c r="B27" s="30"/>
      <c r="C27" s="29"/>
      <c r="E27" s="31"/>
      <c r="F27" s="31"/>
    </row>
    <row r="28" spans="1:9" x14ac:dyDescent="0.35">
      <c r="A28" s="29" t="s">
        <v>22</v>
      </c>
      <c r="B28" s="30"/>
      <c r="D28" s="32" t="e">
        <f>SUBTOTAL(9,#REF!)</f>
        <v>#REF!</v>
      </c>
      <c r="E28" s="33"/>
      <c r="F28" s="31">
        <v>3962758.2</v>
      </c>
      <c r="I28" s="34" t="s">
        <v>23</v>
      </c>
    </row>
    <row r="29" spans="1:9" x14ac:dyDescent="0.35">
      <c r="A29" s="29" t="s">
        <v>24</v>
      </c>
      <c r="B29" s="29"/>
      <c r="E29" s="31"/>
      <c r="F29" s="31"/>
      <c r="I29" s="34" t="s">
        <v>25</v>
      </c>
    </row>
    <row r="30" spans="1:9" x14ac:dyDescent="0.35">
      <c r="A30" s="28"/>
      <c r="B30" s="29"/>
      <c r="C30" s="29"/>
      <c r="E30" s="33"/>
      <c r="F30" s="31"/>
    </row>
    <row r="31" spans="1:9" x14ac:dyDescent="0.35">
      <c r="E31" s="31"/>
      <c r="F31" s="31"/>
    </row>
    <row r="32" spans="1:9" x14ac:dyDescent="0.35">
      <c r="E32" s="35">
        <f>SUM(E28:E31)</f>
        <v>0</v>
      </c>
      <c r="F32" s="31"/>
    </row>
    <row r="33" spans="5:6" x14ac:dyDescent="0.35">
      <c r="E33" s="31"/>
      <c r="F33" s="31"/>
    </row>
    <row r="34" spans="5:6" x14ac:dyDescent="0.35">
      <c r="E34" s="31"/>
      <c r="F34" s="31"/>
    </row>
    <row r="35" spans="5:6" x14ac:dyDescent="0.35">
      <c r="E35" s="31"/>
      <c r="F35" s="31"/>
    </row>
  </sheetData>
  <mergeCells count="7">
    <mergeCell ref="A26:I26"/>
    <mergeCell ref="A1:I1"/>
    <mergeCell ref="A2:I2"/>
    <mergeCell ref="A3:I3"/>
    <mergeCell ref="A4:I4"/>
    <mergeCell ref="A6:I6"/>
    <mergeCell ref="B25:I25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Comparativo ARREGLO</vt:lpstr>
      <vt:lpstr>'Estado Comparativo ARREGLO'!Área_de_impresión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Miledys Jardines</cp:lastModifiedBy>
  <cp:lastPrinted>2023-01-25T16:14:06Z</cp:lastPrinted>
  <dcterms:created xsi:type="dcterms:W3CDTF">2023-01-25T16:13:35Z</dcterms:created>
  <dcterms:modified xsi:type="dcterms:W3CDTF">2023-01-25T16:14:17Z</dcterms:modified>
</cp:coreProperties>
</file>