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8_{CA97868D-578A-446D-919D-C0E67EA8CD9F}" xr6:coauthVersionLast="47" xr6:coauthVersionMax="47" xr10:uidLastSave="{00000000-0000-0000-0000-000000000000}"/>
  <bookViews>
    <workbookView xWindow="-120" yWindow="-120" windowWidth="29040" windowHeight="15720" xr2:uid="{7A788198-3582-4595-A767-DBCC312E944B}"/>
  </bookViews>
  <sheets>
    <sheet name="ESF - Situación Financiera" sheetId="1" r:id="rId1"/>
  </sheets>
  <definedNames>
    <definedName name="_xlnm._FilterDatabase" localSheetId="0" hidden="1">'ESF - Situación Financiera'!$A$6:$E$6</definedName>
    <definedName name="_xlnm.Print_Area" localSheetId="0">'ESF - Situación Financiera'!$A$1:$E$47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C31" i="1"/>
  <c r="C32" i="1" s="1"/>
  <c r="H32" i="1" s="1"/>
  <c r="H30" i="1"/>
  <c r="E27" i="1"/>
  <c r="E34" i="1" s="1"/>
  <c r="C27" i="1"/>
  <c r="C34" i="1" s="1"/>
  <c r="H25" i="1"/>
  <c r="E25" i="1"/>
  <c r="C25" i="1"/>
  <c r="H24" i="1"/>
  <c r="H23" i="1"/>
  <c r="E19" i="1"/>
  <c r="C19" i="1"/>
  <c r="H19" i="1" s="1"/>
  <c r="H17" i="1"/>
  <c r="E17" i="1"/>
  <c r="C17" i="1"/>
  <c r="H16" i="1"/>
  <c r="H15" i="1"/>
  <c r="E12" i="1"/>
  <c r="C12" i="1"/>
  <c r="H12" i="1" s="1"/>
  <c r="H11" i="1"/>
  <c r="H9" i="1"/>
  <c r="H27" i="1" l="1"/>
  <c r="H31" i="1"/>
</calcChain>
</file>

<file path=xl/sharedStrings.xml><?xml version="1.0" encoding="utf-8"?>
<sst xmlns="http://schemas.openxmlformats.org/spreadsheetml/2006/main" count="34" uniqueCount="34">
  <si>
    <t>Direccion de Información y Defensa de los Afiliados</t>
  </si>
  <si>
    <t>Estado de Situación Financiera</t>
  </si>
  <si>
    <t>Al 31 de diciembre de 2023 y 2022</t>
  </si>
  <si>
    <t>(Valores en RD$)</t>
  </si>
  <si>
    <t>Activos</t>
  </si>
  <si>
    <t>Activos corrientes</t>
  </si>
  <si>
    <t>Efectivo y equivalentes de efectivo (Nota 7)</t>
  </si>
  <si>
    <t>Inventario  (Nota 8)</t>
  </si>
  <si>
    <t>Pagos anticipados (Nota 9)</t>
  </si>
  <si>
    <t>Total activos corrientes</t>
  </si>
  <si>
    <t>Activos no corrientes</t>
  </si>
  <si>
    <t>Propiedad planta y equipos neto (Nota 10)</t>
  </si>
  <si>
    <t xml:space="preserve">Activos intangibles (Nota 11) 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</si>
  <si>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</si>
  <si>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</si>
  <si>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</si>
  <si>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</si>
  <si>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</si>
  <si>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 (Nota 12)</t>
  </si>
  <si>
    <t>Retenciones y acumulaciones por pagar (Nota 13)</t>
  </si>
  <si>
    <t>Total pasivos corrientes</t>
  </si>
  <si>
    <t xml:space="preserve">Total pasivos </t>
  </si>
  <si>
    <t>Activos Netos/Patrimonio (Nota 14)</t>
  </si>
  <si>
    <t>Resultados positivos (ahorro) / negativo (desahorro)</t>
  </si>
  <si>
    <t xml:space="preserve">Resultados acumulados </t>
  </si>
  <si>
    <t>Total activos netos/patrimonio</t>
  </si>
  <si>
    <t>Total pasivos y activos netos/patrimonio</t>
  </si>
  <si>
    <t>Las notas en las páginas 7 a 21 son parte integral de estos Estados Financieros.</t>
  </si>
  <si>
    <t xml:space="preserve"> Carolina Serrata Mendez</t>
  </si>
  <si>
    <t>Directora</t>
  </si>
  <si>
    <t xml:space="preserve">       Miledy Jardines</t>
  </si>
  <si>
    <t>Fátima Scroggins</t>
  </si>
  <si>
    <t>Enc. Dpto. Financiero</t>
  </si>
  <si>
    <t xml:space="preserve"> Contadora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</si>
</sst>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 val="double"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1" fontId="10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/>
    </xf>
    <xf numFmtId="39" fontId="11" fillId="2" borderId="0" xfId="0" applyNumberFormat="1" applyFont="1" applyFill="1" applyAlignment="1">
      <alignment vertical="center"/>
    </xf>
    <xf numFmtId="39" fontId="8" fillId="2" borderId="0" xfId="0" applyNumberFormat="1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41" fontId="8" fillId="2" borderId="0" xfId="0" applyNumberFormat="1" applyFont="1" applyFill="1" applyAlignment="1">
      <alignment horizontal="left" vertical="center"/>
    </xf>
    <xf numFmtId="41" fontId="6" fillId="2" borderId="0" xfId="0" applyNumberFormat="1" applyFont="1" applyFill="1" applyAlignment="1">
      <alignment vertical="center"/>
    </xf>
    <xf numFmtId="37" fontId="6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43" fontId="8" fillId="0" borderId="0" xfId="1" applyFont="1" applyFill="1" applyBorder="1" applyAlignment="1">
      <alignment vertical="center"/>
    </xf>
    <xf numFmtId="41" fontId="12" fillId="0" borderId="0" xfId="0" applyNumberFormat="1" applyFont="1" applyAlignment="1">
      <alignment vertical="center"/>
    </xf>
    <xf numFmtId="37" fontId="12" fillId="0" borderId="0" xfId="0" applyNumberFormat="1" applyFont="1" applyAlignment="1">
      <alignment vertical="center"/>
    </xf>
    <xf numFmtId="0" fontId="12" fillId="2" borderId="0" xfId="0" applyFont="1" applyFill="1" applyAlignment="1">
      <alignment vertical="center"/>
    </xf>
    <xf numFmtId="43" fontId="8" fillId="2" borderId="1" xfId="1" applyFont="1" applyFill="1" applyBorder="1" applyAlignment="1"/>
    <xf numFmtId="41" fontId="8" fillId="2" borderId="0" xfId="0" applyNumberFormat="1" applyFont="1" applyFill="1" applyAlignment="1">
      <alignment horizontal="left" vertical="center" indent="5"/>
    </xf>
    <xf numFmtId="0" fontId="6" fillId="2" borderId="0" xfId="0" applyFont="1" applyFill="1"/>
    <xf numFmtId="41" fontId="6" fillId="2" borderId="0" xfId="0" applyNumberFormat="1" applyFont="1" applyFill="1"/>
    <xf numFmtId="37" fontId="6" fillId="2" borderId="0" xfId="0" applyNumberFormat="1" applyFont="1" applyFill="1"/>
    <xf numFmtId="0" fontId="4" fillId="2" borderId="0" xfId="0" applyFont="1" applyFill="1"/>
    <xf numFmtId="0" fontId="0" fillId="2" borderId="0" xfId="0" applyFill="1"/>
    <xf numFmtId="43" fontId="11" fillId="2" borderId="0" xfId="1" applyFont="1" applyFill="1" applyBorder="1" applyAlignment="1">
      <alignment vertical="center"/>
    </xf>
    <xf numFmtId="41" fontId="8" fillId="2" borderId="0" xfId="0" applyNumberFormat="1" applyFont="1" applyFill="1" applyAlignment="1">
      <alignment vertical="center"/>
    </xf>
    <xf numFmtId="43" fontId="8" fillId="2" borderId="0" xfId="1" applyFont="1" applyFill="1" applyBorder="1" applyAlignment="1"/>
    <xf numFmtId="43" fontId="11" fillId="2" borderId="2" xfId="1" applyFont="1" applyFill="1" applyBorder="1" applyAlignment="1">
      <alignment vertical="center"/>
    </xf>
    <xf numFmtId="41" fontId="13" fillId="2" borderId="0" xfId="0" applyNumberFormat="1" applyFont="1" applyFill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37" fontId="12" fillId="2" borderId="0" xfId="0" applyNumberFormat="1" applyFont="1" applyFill="1" applyAlignment="1">
      <alignment vertical="center"/>
    </xf>
    <xf numFmtId="41" fontId="8" fillId="2" borderId="0" xfId="0" applyNumberFormat="1" applyFont="1" applyFill="1"/>
    <xf numFmtId="43" fontId="12" fillId="2" borderId="0" xfId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41" fontId="12" fillId="2" borderId="0" xfId="0" applyNumberFormat="1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11" fillId="2" borderId="3" xfId="1" applyFont="1" applyFill="1" applyBorder="1" applyAlignment="1">
      <alignment vertical="center"/>
    </xf>
    <xf numFmtId="43" fontId="8" fillId="2" borderId="1" xfId="1" applyFont="1" applyFill="1" applyBorder="1" applyAlignment="1">
      <alignment vertical="center"/>
    </xf>
    <xf numFmtId="41" fontId="11" fillId="2" borderId="0" xfId="0" applyNumberFormat="1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8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95250</xdr:rowOff>
    </xdr:from>
    <xdr:to>
      <xdr:col>1</xdr:col>
      <xdr:colOff>790575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B4CBB0-9D9F-4E07-8A46-308487F20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95275"/>
          <a:ext cx="1209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C6F1-5997-4BA3-B323-D544388748C6}">
  <dimension ref="A1:AG47"/>
  <sheetViews>
    <sheetView tabSelected="1" zoomScaleNormal="100" zoomScaleSheetLayoutView="100" workbookViewId="0">
      <selection activeCell="G16" sqref="G16"/>
    </sheetView>
  </sheetViews>
  <sheetFormatPr baseColWidth="10" defaultColWidth="11.42578125" defaultRowHeight="15" x14ac:dyDescent="0.25"/>
  <cols>
    <col min="1" max="1" width="8.140625" style="7" customWidth="1"/>
    <col min="2" max="2" width="43.28515625" style="7" customWidth="1"/>
    <col min="3" max="3" width="17.42578125" style="7" customWidth="1"/>
    <col min="4" max="4" width="1.42578125" style="7" customWidth="1"/>
    <col min="5" max="6" width="20" style="7" customWidth="1"/>
    <col min="7" max="7" width="32.5703125" style="7" customWidth="1"/>
    <col min="8" max="8" width="15.28515625" style="7" hidden="1" customWidth="1"/>
    <col min="9" max="9" width="3.7109375" style="7" customWidth="1"/>
    <col min="10" max="12" width="11.42578125" style="7"/>
    <col min="13" max="16384" width="11.42578125" style="4"/>
  </cols>
  <sheetData>
    <row r="1" spans="1:33" ht="15.75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5.75" x14ac:dyDescent="0.25">
      <c r="A2" s="1" t="s">
        <v>1</v>
      </c>
      <c r="B2" s="1"/>
      <c r="C2" s="1"/>
      <c r="D2" s="1"/>
      <c r="E2" s="1"/>
      <c r="F2" s="2"/>
      <c r="G2" s="5"/>
      <c r="H2" s="6"/>
      <c r="I2" s="6"/>
      <c r="J2" s="6"/>
      <c r="K2" s="6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5.75" x14ac:dyDescent="0.25">
      <c r="A3" s="1" t="s">
        <v>2</v>
      </c>
      <c r="B3" s="1"/>
      <c r="C3" s="1"/>
      <c r="D3" s="1"/>
      <c r="E3" s="1"/>
      <c r="F3" s="2"/>
      <c r="G3" s="5"/>
      <c r="H3" s="6"/>
      <c r="I3" s="6"/>
      <c r="J3" s="6"/>
      <c r="K3" s="6"/>
      <c r="L3" s="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75" x14ac:dyDescent="0.25">
      <c r="A4" s="1" t="s">
        <v>3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B5" s="8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C6" s="9">
        <v>2023</v>
      </c>
      <c r="D6" s="10"/>
      <c r="E6" s="9">
        <v>2022</v>
      </c>
      <c r="F6" s="2"/>
      <c r="G6" s="11"/>
      <c r="H6" s="6"/>
      <c r="I6" s="6"/>
      <c r="J6" s="6"/>
      <c r="K6" s="6"/>
      <c r="L6" s="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12" t="s">
        <v>4</v>
      </c>
      <c r="B7" s="13"/>
      <c r="C7" s="14"/>
      <c r="D7" s="15"/>
      <c r="E7" s="15"/>
      <c r="F7" s="2"/>
      <c r="G7" s="2"/>
      <c r="H7" s="2"/>
      <c r="I7" s="2"/>
      <c r="J7" s="2"/>
      <c r="K7" s="2"/>
      <c r="L7" s="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5">
      <c r="A8" s="12" t="s">
        <v>5</v>
      </c>
      <c r="B8" s="13"/>
      <c r="C8" s="15"/>
      <c r="D8" s="15"/>
      <c r="E8" s="15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7" t="s">
        <v>6</v>
      </c>
      <c r="C9" s="16">
        <v>642337851.11000001</v>
      </c>
      <c r="D9" s="17">
        <v>15371597.33</v>
      </c>
      <c r="E9" s="16">
        <v>421287709.67000002</v>
      </c>
      <c r="F9" s="2"/>
      <c r="G9" s="2"/>
      <c r="H9" s="18">
        <f>+C9+E9</f>
        <v>1063625560.78</v>
      </c>
      <c r="I9" s="2"/>
      <c r="J9" s="19"/>
      <c r="K9" s="2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20" t="s">
        <v>7</v>
      </c>
      <c r="B10" s="20"/>
      <c r="C10" s="21">
        <v>3726257.22</v>
      </c>
      <c r="D10" s="17"/>
      <c r="E10" s="16">
        <v>0</v>
      </c>
      <c r="F10" s="11"/>
      <c r="G10" s="11"/>
      <c r="H10" s="22"/>
      <c r="I10" s="11"/>
      <c r="J10" s="23"/>
      <c r="K10" s="24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s="31" customFormat="1" x14ac:dyDescent="0.25">
      <c r="A11" s="7" t="s">
        <v>8</v>
      </c>
      <c r="B11" s="7"/>
      <c r="C11" s="25">
        <v>1390813.54</v>
      </c>
      <c r="D11" s="26"/>
      <c r="E11" s="25">
        <v>1600460.71</v>
      </c>
      <c r="F11" s="27"/>
      <c r="G11" s="27"/>
      <c r="H11" s="28">
        <f t="shared" ref="H11:H19" si="0">+C11+E11</f>
        <v>2991274.25</v>
      </c>
      <c r="I11" s="27"/>
      <c r="J11" s="29"/>
      <c r="K11" s="27"/>
      <c r="L11" s="27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3" x14ac:dyDescent="0.25">
      <c r="A12" s="12" t="s">
        <v>9</v>
      </c>
      <c r="C12" s="32">
        <f>SUM(C8:C11)</f>
        <v>647454921.87</v>
      </c>
      <c r="D12" s="17"/>
      <c r="E12" s="32">
        <f>SUM(E8:E11)</f>
        <v>422888170.38</v>
      </c>
      <c r="F12" s="2"/>
      <c r="G12" s="2"/>
      <c r="H12" s="18">
        <f t="shared" si="0"/>
        <v>1070343092.25</v>
      </c>
      <c r="I12" s="2"/>
      <c r="J12" s="19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5">
      <c r="A13" s="12"/>
      <c r="C13" s="32"/>
      <c r="D13" s="17"/>
      <c r="E13" s="32"/>
      <c r="F13" s="2"/>
      <c r="G13" s="2"/>
      <c r="H13" s="18"/>
      <c r="I13" s="2"/>
      <c r="J13" s="19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12" t="s">
        <v>10</v>
      </c>
      <c r="C14" s="16"/>
      <c r="D14" s="33"/>
      <c r="E14" s="16"/>
      <c r="F14" s="2"/>
      <c r="G14" s="2"/>
      <c r="H14" s="2"/>
      <c r="I14" s="2"/>
      <c r="J14" s="19"/>
      <c r="K14" s="2"/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7" t="s">
        <v>11</v>
      </c>
      <c r="C15" s="34">
        <v>12771961.83</v>
      </c>
      <c r="D15" s="26"/>
      <c r="E15" s="34">
        <v>11127238.550000001</v>
      </c>
      <c r="F15" s="2"/>
      <c r="G15" s="2"/>
      <c r="H15" s="18">
        <f t="shared" si="0"/>
        <v>23899200.380000003</v>
      </c>
      <c r="I15" s="2"/>
      <c r="J15" s="19"/>
      <c r="K15" s="2"/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7" t="s">
        <v>12</v>
      </c>
      <c r="C16" s="25">
        <v>118416.66</v>
      </c>
      <c r="D16" s="26"/>
      <c r="E16" s="25">
        <v>0</v>
      </c>
      <c r="F16" s="2"/>
      <c r="G16" s="2"/>
      <c r="H16" s="18">
        <f t="shared" si="0"/>
        <v>118416.66</v>
      </c>
      <c r="I16" s="2"/>
      <c r="J16" s="19"/>
      <c r="K16" s="2"/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12" t="s">
        <v>13</v>
      </c>
      <c r="C17" s="32">
        <f>SUM(C15:C16)</f>
        <v>12890378.49</v>
      </c>
      <c r="D17" s="17"/>
      <c r="E17" s="32">
        <f>SUM(E15:E16)</f>
        <v>11127238.550000001</v>
      </c>
      <c r="F17" s="2"/>
      <c r="G17" s="2"/>
      <c r="H17" s="18">
        <f t="shared" si="0"/>
        <v>24017617.039999999</v>
      </c>
      <c r="I17" s="2"/>
      <c r="J17" s="19"/>
      <c r="K17" s="2"/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12"/>
      <c r="C18" s="32"/>
      <c r="D18" s="17"/>
      <c r="E18" s="32"/>
      <c r="F18" s="2"/>
      <c r="G18" s="2"/>
      <c r="H18" s="18"/>
      <c r="I18" s="2"/>
      <c r="J18" s="19"/>
      <c r="K18" s="19"/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5.75" thickBot="1" x14ac:dyDescent="0.3">
      <c r="A19" s="12" t="s">
        <v>14</v>
      </c>
      <c r="C19" s="35">
        <f>SUM(C17,C12)</f>
        <v>660345300.36000001</v>
      </c>
      <c r="D19" s="36"/>
      <c r="E19" s="35">
        <f>SUM(E17,E12)</f>
        <v>434015408.93000001</v>
      </c>
      <c r="F19" s="2"/>
      <c r="G19" s="2"/>
      <c r="H19" s="18">
        <f t="shared" si="0"/>
        <v>1094360709.29</v>
      </c>
      <c r="I19" s="2"/>
      <c r="K19" s="2"/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5.75" thickTop="1" x14ac:dyDescent="0.25">
      <c r="B20" s="7" t="s">
        <v>15</v>
      </c>
      <c r="C20" s="16"/>
      <c r="D20" s="33"/>
      <c r="E20" s="16"/>
      <c r="F20" s="2"/>
      <c r="G20" s="2"/>
      <c r="H20" s="2"/>
      <c r="I20" s="2"/>
      <c r="J20" s="19"/>
      <c r="K20" s="2"/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25">
      <c r="A21" s="12" t="s">
        <v>16</v>
      </c>
      <c r="C21" s="16"/>
      <c r="D21" s="33"/>
      <c r="E21" s="16"/>
      <c r="F21" s="2"/>
      <c r="G21" s="2"/>
      <c r="H21" s="2"/>
      <c r="I21" s="2"/>
      <c r="J21" s="19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5">
      <c r="A22" s="12" t="s">
        <v>17</v>
      </c>
      <c r="C22" s="37"/>
      <c r="D22" s="17"/>
      <c r="E22" s="37"/>
      <c r="F22" s="24"/>
      <c r="G22" s="24"/>
      <c r="H22" s="24"/>
      <c r="I22" s="24"/>
      <c r="J22" s="38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5">
      <c r="A23" s="7" t="s">
        <v>18</v>
      </c>
      <c r="C23" s="34">
        <v>13826046.310000001</v>
      </c>
      <c r="D23" s="39"/>
      <c r="E23" s="34">
        <v>4716262.7699999996</v>
      </c>
      <c r="F23" s="40"/>
      <c r="G23" s="41"/>
      <c r="H23" s="42">
        <f>+C23+E23</f>
        <v>18542309.079999998</v>
      </c>
      <c r="I23" s="24"/>
      <c r="J23" s="38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s="31" customFormat="1" x14ac:dyDescent="0.25">
      <c r="A24" s="7" t="s">
        <v>19</v>
      </c>
      <c r="B24" s="7"/>
      <c r="C24" s="25">
        <v>4717.29</v>
      </c>
      <c r="D24" s="26"/>
      <c r="E24" s="25">
        <v>2011.54</v>
      </c>
      <c r="F24" s="43"/>
      <c r="G24" s="27"/>
      <c r="H24" s="28">
        <f>+C24+E24</f>
        <v>6728.83</v>
      </c>
      <c r="I24" s="27"/>
      <c r="J24" s="29"/>
      <c r="K24" s="27"/>
      <c r="L24" s="27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33" x14ac:dyDescent="0.25">
      <c r="A25" s="12" t="s">
        <v>20</v>
      </c>
      <c r="C25" s="44">
        <f>SUM(C23:C24)</f>
        <v>13830763.6</v>
      </c>
      <c r="D25" s="17"/>
      <c r="E25" s="44">
        <f>SUM(E23:E24)</f>
        <v>4718274.3099999996</v>
      </c>
      <c r="F25" s="32"/>
      <c r="G25" s="2"/>
      <c r="H25" s="18">
        <f>+C25+E25</f>
        <v>18549037.91</v>
      </c>
      <c r="I25" s="2"/>
      <c r="J25" s="19"/>
      <c r="K25" s="2"/>
      <c r="L25" s="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5">
      <c r="A26" s="12"/>
      <c r="C26" s="32"/>
      <c r="D26" s="17"/>
      <c r="E26" s="16"/>
      <c r="F26" s="2"/>
      <c r="G26" s="2"/>
      <c r="H26" s="18"/>
      <c r="I26" s="2"/>
      <c r="J26" s="19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5">
      <c r="A27" s="12" t="s">
        <v>21</v>
      </c>
      <c r="C27" s="32">
        <f>+C25</f>
        <v>13830763.6</v>
      </c>
      <c r="D27" s="36"/>
      <c r="E27" s="32">
        <f>+E25</f>
        <v>4718274.3099999996</v>
      </c>
      <c r="F27" s="2"/>
      <c r="G27" s="2"/>
      <c r="H27" s="18">
        <f>+C27+E27</f>
        <v>18549037.91</v>
      </c>
      <c r="I27" s="2"/>
      <c r="J27" s="19"/>
      <c r="K27" s="2"/>
      <c r="L27" s="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5">
      <c r="A28" s="12"/>
      <c r="C28" s="16"/>
      <c r="D28" s="33"/>
      <c r="E28" s="16"/>
      <c r="F28" s="2"/>
      <c r="G28" s="2"/>
      <c r="H28" s="2"/>
      <c r="I28" s="2"/>
      <c r="J28" s="19"/>
      <c r="K28" s="2"/>
      <c r="L28" s="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5">
      <c r="A29" s="12" t="s">
        <v>22</v>
      </c>
      <c r="C29" s="16"/>
      <c r="D29" s="33"/>
      <c r="E29" s="16"/>
      <c r="F29" s="2"/>
      <c r="G29" s="2"/>
      <c r="H29" s="2"/>
      <c r="I29" s="2"/>
      <c r="J29" s="19"/>
      <c r="K29" s="2"/>
      <c r="L29" s="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5">
      <c r="A30" s="7" t="s">
        <v>23</v>
      </c>
      <c r="C30" s="16">
        <v>210558205.94999999</v>
      </c>
      <c r="D30" s="17"/>
      <c r="E30" s="16">
        <v>175037552.84</v>
      </c>
      <c r="F30" s="40"/>
      <c r="G30" s="2"/>
      <c r="H30" s="18">
        <f>+C30+E30</f>
        <v>385595758.78999996</v>
      </c>
      <c r="I30" s="2"/>
      <c r="J30" s="19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5">
      <c r="A31" s="7" t="s">
        <v>24</v>
      </c>
      <c r="C31" s="45">
        <f>435757847.53+198483.28</f>
        <v>435956330.80999994</v>
      </c>
      <c r="D31" s="17"/>
      <c r="E31" s="45">
        <v>254259581.78</v>
      </c>
      <c r="F31" s="2"/>
      <c r="G31" s="2"/>
      <c r="H31" s="18">
        <f>+C31+E31</f>
        <v>690215912.58999991</v>
      </c>
      <c r="I31" s="2"/>
      <c r="J31" s="19"/>
      <c r="K31" s="2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5">
      <c r="A32" s="12" t="s">
        <v>25</v>
      </c>
      <c r="C32" s="44">
        <f>SUM(C29:C31)</f>
        <v>646514536.75999999</v>
      </c>
      <c r="D32" s="36"/>
      <c r="E32" s="44">
        <f>SUM(E29:E31)</f>
        <v>429297134.62</v>
      </c>
      <c r="F32" s="2"/>
      <c r="G32" s="2"/>
      <c r="H32" s="18">
        <f>+C32+E32</f>
        <v>1075811671.3800001</v>
      </c>
      <c r="I32" s="2"/>
      <c r="J32" s="19"/>
      <c r="K32" s="2"/>
      <c r="L32" s="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5">
      <c r="A33" s="12"/>
      <c r="C33" s="16"/>
      <c r="D33" s="15"/>
      <c r="E33" s="16"/>
      <c r="F33" s="2"/>
      <c r="G33" s="2"/>
      <c r="H33" s="2"/>
      <c r="I33" s="2"/>
      <c r="J33" s="2"/>
      <c r="K33" s="2"/>
      <c r="L33" s="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5.75" thickBot="1" x14ac:dyDescent="0.3">
      <c r="A34" s="12" t="s">
        <v>26</v>
      </c>
      <c r="C34" s="35">
        <f>+C27+C32</f>
        <v>660345300.36000001</v>
      </c>
      <c r="D34" s="15"/>
      <c r="E34" s="35">
        <f>+E27+E32</f>
        <v>434015408.93000001</v>
      </c>
      <c r="F34" s="2"/>
      <c r="G34" s="2"/>
      <c r="H34" s="2"/>
      <c r="I34" s="2"/>
      <c r="J34" s="2"/>
      <c r="K34" s="2"/>
      <c r="L34" s="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5.75" thickTop="1" x14ac:dyDescent="0.25">
      <c r="A35" s="12"/>
      <c r="C35" s="32"/>
      <c r="D35" s="15"/>
      <c r="E35" s="46"/>
      <c r="F35" s="2"/>
      <c r="G35" s="2"/>
      <c r="H35" s="2"/>
      <c r="I35" s="2"/>
      <c r="J35" s="2"/>
      <c r="K35" s="2"/>
      <c r="L35" s="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5">
      <c r="E36" s="33"/>
      <c r="F36" s="2"/>
      <c r="G36" s="18"/>
      <c r="H36" s="18"/>
      <c r="I36" s="2"/>
      <c r="J36" s="2"/>
      <c r="K36" s="2"/>
      <c r="L36" s="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s="51" customFormat="1" x14ac:dyDescent="0.25">
      <c r="A37" s="47" t="s">
        <v>27</v>
      </c>
      <c r="B37" s="47"/>
      <c r="C37" s="47"/>
      <c r="D37" s="47"/>
      <c r="E37" s="47"/>
      <c r="F37" s="48"/>
      <c r="G37" s="49"/>
      <c r="H37" s="49"/>
      <c r="I37" s="49"/>
      <c r="J37" s="49"/>
      <c r="K37" s="49"/>
      <c r="L37" s="49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</row>
    <row r="38" spans="1:33" x14ac:dyDescent="0.25">
      <c r="B38" s="12"/>
      <c r="F38" s="2"/>
      <c r="G38" s="2"/>
      <c r="H38" s="2"/>
      <c r="I38" s="2"/>
      <c r="J38" s="2"/>
      <c r="K38" s="2"/>
      <c r="L38" s="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5">
      <c r="C39" s="52"/>
      <c r="D39" s="52"/>
      <c r="E39" s="52"/>
      <c r="F39" s="2"/>
      <c r="G39" s="2"/>
      <c r="H39" s="2"/>
      <c r="I39" s="2"/>
      <c r="J39" s="2"/>
      <c r="K39" s="2"/>
      <c r="L39" s="2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5">
      <c r="A40" s="53" t="s">
        <v>28</v>
      </c>
      <c r="B40" s="53"/>
      <c r="C40" s="53"/>
      <c r="D40" s="53"/>
      <c r="E40" s="53"/>
      <c r="F40" s="2"/>
      <c r="G40" s="2"/>
      <c r="H40" s="2"/>
      <c r="I40" s="2"/>
      <c r="J40" s="2"/>
      <c r="K40" s="2"/>
      <c r="L40" s="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5">
      <c r="A41" s="53" t="s">
        <v>29</v>
      </c>
      <c r="B41" s="53"/>
      <c r="C41" s="53"/>
      <c r="D41" s="53"/>
      <c r="E41" s="53"/>
      <c r="F41" s="2"/>
      <c r="G41" s="2"/>
      <c r="H41" s="2"/>
      <c r="I41" s="2"/>
      <c r="J41" s="2"/>
      <c r="K41" s="2"/>
      <c r="L41" s="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5">
      <c r="A42" s="54"/>
      <c r="B42" s="54"/>
      <c r="C42" s="54"/>
      <c r="D42" s="54"/>
      <c r="E42" s="54"/>
      <c r="F42" s="2"/>
      <c r="G42" s="2"/>
      <c r="H42" s="2"/>
      <c r="I42" s="2"/>
      <c r="J42" s="2"/>
      <c r="K42" s="2"/>
      <c r="L42" s="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5">
      <c r="A43" s="54"/>
      <c r="B43" s="54"/>
      <c r="C43" s="54"/>
      <c r="D43" s="54"/>
      <c r="E43" s="54"/>
      <c r="F43" s="2"/>
      <c r="G43" s="2"/>
      <c r="H43" s="2"/>
      <c r="I43" s="2"/>
      <c r="J43" s="2"/>
      <c r="K43" s="2"/>
      <c r="L43" s="2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5">
      <c r="A44" s="54" t="s">
        <v>30</v>
      </c>
      <c r="B44" s="54"/>
      <c r="C44" s="54"/>
      <c r="D44" s="54"/>
      <c r="E44" s="10" t="s">
        <v>31</v>
      </c>
      <c r="F44" s="2"/>
      <c r="G44" s="2"/>
      <c r="H44" s="2"/>
      <c r="I44" s="2"/>
      <c r="J44" s="2"/>
      <c r="K44" s="2"/>
      <c r="L44" s="2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5">
      <c r="A45" s="54" t="s">
        <v>32</v>
      </c>
      <c r="B45" s="54"/>
      <c r="C45" s="54"/>
      <c r="D45" s="54"/>
      <c r="E45" s="10" t="s">
        <v>33</v>
      </c>
      <c r="F45" s="2"/>
      <c r="G45" s="2"/>
      <c r="H45" s="2"/>
      <c r="I45" s="2"/>
      <c r="J45" s="2"/>
      <c r="K45" s="2"/>
      <c r="L45" s="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5">
      <c r="A46" s="54"/>
      <c r="B46" s="54"/>
      <c r="C46" s="54"/>
      <c r="D46" s="54"/>
      <c r="E46" s="54"/>
      <c r="F46" s="2"/>
      <c r="G46" s="2"/>
      <c r="H46" s="2"/>
      <c r="I46" s="2"/>
      <c r="J46" s="2"/>
      <c r="K46" s="2"/>
      <c r="L46" s="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5">
      <c r="A47" s="54"/>
      <c r="B47" s="54"/>
      <c r="C47" s="54"/>
      <c r="D47" s="54"/>
      <c r="E47" s="54"/>
      <c r="F47" s="2"/>
      <c r="G47" s="2"/>
      <c r="H47" s="2"/>
      <c r="I47" s="2"/>
      <c r="J47" s="2"/>
      <c r="K47" s="2"/>
      <c r="L47" s="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</sheetData>
  <mergeCells count="7">
    <mergeCell ref="A41:E41"/>
    <mergeCell ref="A1:E1"/>
    <mergeCell ref="A2:E2"/>
    <mergeCell ref="A3:E3"/>
    <mergeCell ref="A4:E4"/>
    <mergeCell ref="A37:E37"/>
    <mergeCell ref="A40:E40"/>
  </mergeCells>
  <printOptions horizontalCentered="1"/>
  <pageMargins left="0.35433070866141703" right="0.35433070866141703" top="0.75" bottom="0.35433070866141703" header="0.31496062992126" footer="0.31496062992126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dcterms:created xsi:type="dcterms:W3CDTF">2024-02-21T14:40:50Z</dcterms:created>
  <dcterms:modified xsi:type="dcterms:W3CDTF">2024-02-21T14:41:14Z</dcterms:modified>
</cp:coreProperties>
</file>