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jardines\Desktop\"/>
    </mc:Choice>
  </mc:AlternateContent>
  <bookViews>
    <workbookView xWindow="0" yWindow="0" windowWidth="20490" windowHeight="5865"/>
  </bookViews>
  <sheets>
    <sheet name="notas ultima version" sheetId="1" r:id="rId1"/>
  </sheets>
  <definedNames>
    <definedName name="_xlnm.Print_Area" localSheetId="0">'notas ultima version'!$A$1:$I$305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1" i="1" l="1"/>
  <c r="C301" i="1"/>
  <c r="E292" i="1"/>
  <c r="C292" i="1"/>
  <c r="E252" i="1"/>
  <c r="C252" i="1"/>
  <c r="E239" i="1"/>
  <c r="C239" i="1"/>
  <c r="E207" i="1"/>
  <c r="C207" i="1"/>
  <c r="E193" i="1"/>
  <c r="C193" i="1"/>
  <c r="E170" i="1"/>
  <c r="C170" i="1"/>
  <c r="E161" i="1"/>
  <c r="C161" i="1"/>
  <c r="E150" i="1"/>
  <c r="C150" i="1"/>
  <c r="E142" i="1"/>
  <c r="C142" i="1"/>
  <c r="E82" i="1"/>
  <c r="C82" i="1"/>
  <c r="E71" i="1"/>
  <c r="G70" i="1"/>
  <c r="G71" i="1" s="1"/>
  <c r="E70" i="1"/>
  <c r="C70" i="1"/>
  <c r="C71" i="1" s="1"/>
  <c r="I69" i="1"/>
  <c r="I68" i="1"/>
  <c r="I67" i="1"/>
  <c r="I70" i="1" s="1"/>
  <c r="G65" i="1"/>
  <c r="E65" i="1"/>
  <c r="C65" i="1"/>
  <c r="I64" i="1"/>
  <c r="I63" i="1"/>
  <c r="I65" i="1" s="1"/>
  <c r="I71" i="1" s="1"/>
  <c r="I62" i="1"/>
  <c r="G54" i="1"/>
  <c r="E54" i="1"/>
  <c r="C54" i="1"/>
  <c r="I53" i="1"/>
  <c r="I52" i="1"/>
  <c r="I54" i="1" s="1"/>
  <c r="I51" i="1"/>
  <c r="G49" i="1"/>
  <c r="G55" i="1" s="1"/>
  <c r="E49" i="1"/>
  <c r="E55" i="1" s="1"/>
  <c r="C49" i="1"/>
  <c r="C55" i="1" s="1"/>
  <c r="I48" i="1"/>
  <c r="I47" i="1"/>
  <c r="I46" i="1"/>
  <c r="G46" i="1"/>
  <c r="I45" i="1"/>
  <c r="I49" i="1" s="1"/>
  <c r="I55" i="1" s="1"/>
  <c r="E37" i="1"/>
  <c r="C37" i="1"/>
  <c r="E30" i="1"/>
  <c r="C30" i="1"/>
  <c r="E18" i="1"/>
  <c r="C18" i="1"/>
  <c r="E11" i="1"/>
  <c r="C11" i="1"/>
</calcChain>
</file>

<file path=xl/sharedStrings.xml><?xml version="1.0" encoding="utf-8"?>
<sst xmlns="http://schemas.openxmlformats.org/spreadsheetml/2006/main" count="257" uniqueCount="217">
  <si>
    <t>Nota #7 Efectivo y equivalentes de efectivo.</t>
  </si>
  <si>
    <t>Un detalle del efectivo y equivalente de efectivo al 30  de junio del 2023 y 2022 es como sigue:</t>
  </si>
  <si>
    <t xml:space="preserve">                    Descripción                                                                                   </t>
  </si>
  <si>
    <t>Caja chica</t>
  </si>
  <si>
    <t>Cuenta Banco de Reserva 9603708591 (Anticipo Financiero)</t>
  </si>
  <si>
    <t>Subcuenta de Disponibilidad 3002006000</t>
  </si>
  <si>
    <t>Subcuenta de Disponibilidad 0100249000</t>
  </si>
  <si>
    <t>Subcuenta de Disponibilidad 999508900</t>
  </si>
  <si>
    <t>Total</t>
  </si>
  <si>
    <t>Nota #8  Inventario</t>
  </si>
  <si>
    <t>Un detalle del inventario al 30 de junio del 2023 y 2022, es como sigue:</t>
  </si>
  <si>
    <t>Inventario</t>
  </si>
  <si>
    <t xml:space="preserve">                                                                                                    </t>
  </si>
  <si>
    <t>Nota #9  Pagos Anticipados</t>
  </si>
  <si>
    <t>Un detalle de los pagos anticipados al 30 de junio del 2023 y 2021, es como sigue:</t>
  </si>
  <si>
    <t>Seguro Vehiculo Anticipado</t>
  </si>
  <si>
    <t>Seguro de Bienes Muebles</t>
  </si>
  <si>
    <t>Depositos y  Fianzas</t>
  </si>
  <si>
    <t>Licencias Informaticas</t>
  </si>
  <si>
    <t>Licencias informaticas</t>
  </si>
  <si>
    <t>adiciones del periodo</t>
  </si>
  <si>
    <t>Amortizacion del periodo</t>
  </si>
  <si>
    <t>(*) La diferencia entre los libros y el sigef es de un monto de RD$44,929.56 correspondiente a licencia de reclutamiento y se llevó al gastos de capacitacion.</t>
  </si>
  <si>
    <t>Nota #10 Propiedad planta y equipo</t>
  </si>
  <si>
    <t>El movimiento de la propiedad, planta y equipos y depreciación acumulada  al 30 de junio del 2023 y 2022 es como sigue:</t>
  </si>
  <si>
    <t>Maquinarias y Equipos</t>
  </si>
  <si>
    <t>Mob. y equipos de oficina</t>
  </si>
  <si>
    <t>Equipos Transp. y  Otros</t>
  </si>
  <si>
    <t>Costos de Adquisicion 2022</t>
  </si>
  <si>
    <t>Adiciones</t>
  </si>
  <si>
    <t>Retiro</t>
  </si>
  <si>
    <t>Otros</t>
  </si>
  <si>
    <t>Saldo al final del periodo</t>
  </si>
  <si>
    <t>Dep. Acum. Al inicio del periodo</t>
  </si>
  <si>
    <t>Cargo del periodo</t>
  </si>
  <si>
    <t>Prop. Planta y equipos netos 2023</t>
  </si>
  <si>
    <t>(*)Las nuevas adquisiciones de activos fijos de mobiliarios y equipos de oficina no aparecen registrados en SIAB debido a que todavía no se han distribuidos dichos equipos a los departamentos correspondientes.</t>
  </si>
  <si>
    <t>(**) En los activos maquinaria y equipo de oficina se incluyó el valor de RD1,322,820.70 correspondiente a camara fotografica que estaba incluida en mobiliario y equipo de oficina.</t>
  </si>
  <si>
    <t>(***) en equipos de transporte se incluyo el valor de RD$1,651,138.20 correspondiente a una jeepeta prado sacada de los libros y mandada a resgistrar por los auditores de la contraloria debido a que la misma esta en uso.</t>
  </si>
  <si>
    <t>Mob. Y equipos de ofic.</t>
  </si>
  <si>
    <t>Equipos Transp. Y Otros</t>
  </si>
  <si>
    <t>Costos de Adquisicion 2021</t>
  </si>
  <si>
    <t>Retiros</t>
  </si>
  <si>
    <t>Prop. Planta y equipos netos 2022</t>
  </si>
  <si>
    <t>Nota #11 Activos Intangibles</t>
  </si>
  <si>
    <t>Un detalle de las partidas de activos intangibles al 30 de junio de 2023 y 2022 es como sigue:</t>
  </si>
  <si>
    <t>Programas Informaticos</t>
  </si>
  <si>
    <t>Amortizacion Acumulada</t>
  </si>
  <si>
    <t>Nota#  12 Cuentas por Pagar a corto plazo</t>
  </si>
  <si>
    <t>Proveedores</t>
  </si>
  <si>
    <t xml:space="preserve">AYUNTAMIENTO DE PUERTO PLATA                       </t>
  </si>
  <si>
    <t xml:space="preserve">AYUNTAMIENTO DE SAN PEDRO                              </t>
  </si>
  <si>
    <t>AMERICAN BUSINESS MACHINE</t>
  </si>
  <si>
    <t>INAPA</t>
  </si>
  <si>
    <t>AGUA PLANETA AZUL</t>
  </si>
  <si>
    <t>ASVALSOPH INVESTMENTS</t>
  </si>
  <si>
    <t>BROTHERS RSR SUPPLY OFFICE,SRL.</t>
  </si>
  <si>
    <t>CARLOS A. FATULE</t>
  </si>
  <si>
    <t>CECOMSA</t>
  </si>
  <si>
    <t>CELIA GISELE ABREU</t>
  </si>
  <si>
    <t>CEPM</t>
  </si>
  <si>
    <t>CODETEL,S.A.</t>
  </si>
  <si>
    <t>CLINICA DR. RUBEN DARIO</t>
  </si>
  <si>
    <t>EDEESTE</t>
  </si>
  <si>
    <t>EDENORTE</t>
  </si>
  <si>
    <t>DIGISI</t>
  </si>
  <si>
    <t>EXCEL</t>
  </si>
  <si>
    <t>EDITORA HOY</t>
  </si>
  <si>
    <t>FACIMAX,SRL.</t>
  </si>
  <si>
    <t>FARMACIA EL SOL DE LA VEGA</t>
  </si>
  <si>
    <t>FLASH PACK</t>
  </si>
  <si>
    <t>GRUPO ICEBERG</t>
  </si>
  <si>
    <t>IMPRENTA NORCENTRAL</t>
  </si>
  <si>
    <t>GTG INDUTRIAL,SRL.</t>
  </si>
  <si>
    <t>GLADYS HIDALGO</t>
  </si>
  <si>
    <t>HECTOR DAVID VOLQUEZ</t>
  </si>
  <si>
    <t>HECTOR DE JESUS BERNARD</t>
  </si>
  <si>
    <t>INTER RADIO GROUP,SRL.</t>
  </si>
  <si>
    <t>LOGOMARCA</t>
  </si>
  <si>
    <t>MAXIBODEGA</t>
  </si>
  <si>
    <t>JESUS MANUEL ESPINAL</t>
  </si>
  <si>
    <t>MIOLAN &amp; ASOC.</t>
  </si>
  <si>
    <t>MULTICOMPUTOS</t>
  </si>
  <si>
    <t>MUNDO PRESTAMO,SRL.</t>
  </si>
  <si>
    <t>OPTIC</t>
  </si>
  <si>
    <t>OFFITEK</t>
  </si>
  <si>
    <t>PEACHTREE SOLUTIONS</t>
  </si>
  <si>
    <t>PORTO L. J. SOLUCIONES INMOBILIARIO</t>
  </si>
  <si>
    <t>PUBLICACIONES AHORA</t>
  </si>
  <si>
    <t>PEÑA AUTO</t>
  </si>
  <si>
    <t>RADHAMES PEREZ CARVAJAL</t>
  </si>
  <si>
    <t>RMS HIGIENICOS</t>
  </si>
  <si>
    <t>SANTO DOMINGO MOTOR</t>
  </si>
  <si>
    <t>SOLUCIONES MONEGRO</t>
  </si>
  <si>
    <t>SIALAP SOLUCIONES</t>
  </si>
  <si>
    <t>SYNTES</t>
  </si>
  <si>
    <t>SUPLIDORA RENMA</t>
  </si>
  <si>
    <t>UNIFIED</t>
  </si>
  <si>
    <t>VALERIO ROCHITT</t>
  </si>
  <si>
    <t>VIAMAR</t>
  </si>
  <si>
    <t>V ENERGY</t>
  </si>
  <si>
    <t>TRANSPORTE BLANCO</t>
  </si>
  <si>
    <t xml:space="preserve">TRONCO PLAZA </t>
  </si>
  <si>
    <t>ZAYFLA EVENTOS, BANQUETES Y ALGO MAS</t>
  </si>
  <si>
    <t>Nota#  13 Retenciones y Acumulaciones</t>
  </si>
  <si>
    <t>Un detalle de las partidas de las retenciones y acumulaciones al 30 de junio de 2023 y 2022 es como sigue:</t>
  </si>
  <si>
    <t xml:space="preserve">cabe destacar que corresponden a ISR por pagar a DGII </t>
  </si>
  <si>
    <t>Impuestos sobre la renta e Itbis</t>
  </si>
  <si>
    <t xml:space="preserve">Nota#  14 Patrimonio Institucional </t>
  </si>
  <si>
    <t>Un detalle de las partidas del patrimonio institucional al 30 de junio de 2023 y 2022 es como sigue:</t>
  </si>
  <si>
    <t>Patrimonio Institucional</t>
  </si>
  <si>
    <t>Resultado acumulado</t>
  </si>
  <si>
    <t>Ajuste al resultado de periodos anteriores</t>
  </si>
  <si>
    <t>Resultado del Periodo</t>
  </si>
  <si>
    <t xml:space="preserve">Nota# 15  Ingresos </t>
  </si>
  <si>
    <t>Un detalle de las partidas de ingresos al 30 de junio de 2023 y 2022 es como sigue:</t>
  </si>
  <si>
    <t>Ingresos por contraprestaciones (contribuciones Ley 13-20)</t>
  </si>
  <si>
    <t>Transferencias  y Donaciones</t>
  </si>
  <si>
    <t>(*) El valor que tiene la cuenta de transferencia y donaciones es un monto dejado de reconocer al 31/12/2022</t>
  </si>
  <si>
    <t xml:space="preserve"> Nota # 16 Sueldos, Salarios y beneficios a empleados</t>
  </si>
  <si>
    <t>Un detalle de las cuentas sueldos, salarios, beneficios a empleados al 30 de junio 2022 y 2021 es como sigue:</t>
  </si>
  <si>
    <t xml:space="preserve">Sueldos Fijos                                                                                                 </t>
  </si>
  <si>
    <t>Sueldo al personal contratado</t>
  </si>
  <si>
    <t>Sueldo al personal probatorio</t>
  </si>
  <si>
    <t>Sueldo al personal temporal</t>
  </si>
  <si>
    <t>Interinato</t>
  </si>
  <si>
    <t>Contribuciones al seguro de salud</t>
  </si>
  <si>
    <t>Contribuciones al seguro de pensiones</t>
  </si>
  <si>
    <t>Contribuciones al seguro de riesgo laboral</t>
  </si>
  <si>
    <t>Prima de transporte</t>
  </si>
  <si>
    <t xml:space="preserve">Compensación por gastos de alimentacion                                                                                        </t>
  </si>
  <si>
    <t>Compensacion servicios de seguridad</t>
  </si>
  <si>
    <t>Compensacion por resultados</t>
  </si>
  <si>
    <t>Horas extraordinarias</t>
  </si>
  <si>
    <t>Prestaciones economicas</t>
  </si>
  <si>
    <t xml:space="preserve">Vacaciones                                                                                               </t>
  </si>
  <si>
    <t xml:space="preserve">                                                                                                                 </t>
  </si>
  <si>
    <t>La (DIDA) pagó sueldos y compensaciones al personal directivo, los cuales se definen como aquellos que ocupan la posición  de directores y subdirectores en adelante, por aproximadamente RD$19,250,505.00 y RD$17,017,320.00 respectivamente. Al 30 de junio de 2023 y 2022 ,la (DIDA) mantenía 280 y 267 empleados respectivamente.</t>
  </si>
  <si>
    <t>Existe una diferencia entre remuneraciones en los libros y en el sigef de 39,896.03 se debe a un reintegro por maternidad que aun no esta registrado en el SIGEF</t>
  </si>
  <si>
    <t>Nota# 17 Subvenciones y otros pagos por transferencias</t>
  </si>
  <si>
    <t>Un detalle de la cuenta subvenciones y otros pagos por transferencia al 30 de junio de 2023 y 2022 es como sigue:</t>
  </si>
  <si>
    <t xml:space="preserve">                   Descripción                                                                                   </t>
  </si>
  <si>
    <t>Transf. Cte. Asoc. s/fines de lucro</t>
  </si>
  <si>
    <t>Ayudas y donaciones ocasionales a hogares y personas</t>
  </si>
  <si>
    <t>Transf. Corrientes ocas. Asociaciones sin fines de lucro</t>
  </si>
  <si>
    <t>Transf. Cte. Org. Internacional</t>
  </si>
  <si>
    <t>Nota# 18 Suministro y materiales para consumo</t>
  </si>
  <si>
    <t>Un detalle de los gastos de suministro y materiales para consumo al  30 de junio de 2023 y 2022 es como sigue:</t>
  </si>
  <si>
    <t>Alimentos y bebidas para personas</t>
  </si>
  <si>
    <t>Productos Forestales</t>
  </si>
  <si>
    <t>Hilos y telas</t>
  </si>
  <si>
    <t>Papel de escritorio</t>
  </si>
  <si>
    <t>Productos de papel y carton</t>
  </si>
  <si>
    <t>Libros, revistas y periodicos</t>
  </si>
  <si>
    <t>Herramientas Menores</t>
  </si>
  <si>
    <t>Articulos Plasticos</t>
  </si>
  <si>
    <t>Gasolina</t>
  </si>
  <si>
    <t>Gasoil</t>
  </si>
  <si>
    <t>Gas propano</t>
  </si>
  <si>
    <t>Llantas y neumaticos</t>
  </si>
  <si>
    <t>Productos quimicos</t>
  </si>
  <si>
    <t>Otros productos quimicos y conv.</t>
  </si>
  <si>
    <t>Accesorios de metal</t>
  </si>
  <si>
    <t>Material para limpieza</t>
  </si>
  <si>
    <t>Utiles de escritorio, oficina</t>
  </si>
  <si>
    <t>Utiles menores med. Quirugico</t>
  </si>
  <si>
    <t>Utiles de cocina y comedor</t>
  </si>
  <si>
    <t>Productos medicianales para uso humano</t>
  </si>
  <si>
    <t>Productos electricos y afines</t>
  </si>
  <si>
    <t>Otros repuestos y accesorios</t>
  </si>
  <si>
    <t>Productos y utiles varios n.i.</t>
  </si>
  <si>
    <t>Diferencia en materiales y suministro en los libros y el sigef se debe a gastos de caja chica que no se han regularizado todavia.</t>
  </si>
  <si>
    <t xml:space="preserve">Nota# 19 Gastos de depreciación y amortización </t>
  </si>
  <si>
    <t>Un detalle de los gastos de depreciación y amortización al  30 de junio de 2023 y 2022 es como sigue:</t>
  </si>
  <si>
    <t>Depreciacion maquinarias y equipos</t>
  </si>
  <si>
    <t>Depreciacion mobiliario y equipo de oficina</t>
  </si>
  <si>
    <t>Depreciacion equipos de transporte y otros</t>
  </si>
  <si>
    <t>Depreciacion Programas Informaticos</t>
  </si>
  <si>
    <t xml:space="preserve">Nota# 20 Otros gastos </t>
  </si>
  <si>
    <t>Un detalle de otros gastos  al  30 de junio de 2023 y 2022 es como sigue:</t>
  </si>
  <si>
    <t>Servicios telefonicos de larga distancia</t>
  </si>
  <si>
    <t>Telefonos local</t>
  </si>
  <si>
    <t>Servicio de internet y television</t>
  </si>
  <si>
    <t>Energia electrica</t>
  </si>
  <si>
    <t>Agua</t>
  </si>
  <si>
    <t>Recoleccion de residuos solidos</t>
  </si>
  <si>
    <t>Publicidad y propaganda</t>
  </si>
  <si>
    <t>Impresión y encuadernacion</t>
  </si>
  <si>
    <t>Viaticos dentro del pais</t>
  </si>
  <si>
    <t>Viaticos fuera del pais</t>
  </si>
  <si>
    <t>Pasajes</t>
  </si>
  <si>
    <t>Fletes</t>
  </si>
  <si>
    <t>Peaje</t>
  </si>
  <si>
    <t>Obras menores en edificaciones</t>
  </si>
  <si>
    <t>Alquileres y rentas de edificaciones</t>
  </si>
  <si>
    <t>Otros alquileres</t>
  </si>
  <si>
    <t>Alquileres de equipos de transporte</t>
  </si>
  <si>
    <t>Seguro de bienes muebles</t>
  </si>
  <si>
    <t>Estudios, investigacion y analisis</t>
  </si>
  <si>
    <t>Servicios Alimenticios</t>
  </si>
  <si>
    <t>Impuestos</t>
  </si>
  <si>
    <t>Mantenimiento equipo de oficina</t>
  </si>
  <si>
    <t>Mantenimientos y rep. De  equipos</t>
  </si>
  <si>
    <t>Mantenimiento y rep. Equipo de computos</t>
  </si>
  <si>
    <t>Servicios juridicos</t>
  </si>
  <si>
    <t>Eventos Generales</t>
  </si>
  <si>
    <t>Servicios de capacitacion</t>
  </si>
  <si>
    <t>Alquiler de equipo para computadoras</t>
  </si>
  <si>
    <t>Seguro de personas</t>
  </si>
  <si>
    <t>Rep. Equipo de transporte</t>
  </si>
  <si>
    <t>Otros gastos de indenmizacion</t>
  </si>
  <si>
    <t>Servicios de informatica</t>
  </si>
  <si>
    <t>Otros servicios tecnicos profesionales</t>
  </si>
  <si>
    <t>Diferencia entre los libros y el sigef se debe a que hay gastos generado en junio-23 y se le va ha realizar el pago en julio-23</t>
  </si>
  <si>
    <t xml:space="preserve">Nota# 21 Gastos Financieros </t>
  </si>
  <si>
    <t>Un detalle de los gastos financieros  al  30 de junio de 2023 y 2022 es como sigue:</t>
  </si>
  <si>
    <t>Comisiones y gastos bancarios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</si>
</sst>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  <font>
      <b/>
      <sz val="12"/>
      <color rgb="FFFF0000"/>
      <name val="Arial"/>
      <family val="2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4"/>
      <color rgb="FF000066"/>
      <name val="Arial"/>
      <family val="2"/>
    </font>
    <font>
      <sz val="14"/>
      <color rgb="FFFF0000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4"/>
      <color indexed="8"/>
      <name val="Arial"/>
      <family val="2"/>
    </font>
    <font>
      <sz val="12"/>
      <color indexed="8"/>
      <name val="Arial"/>
      <family val="2"/>
    </font>
    <font>
      <sz val="14"/>
      <color rgb="FF000000"/>
      <name val="Arial"/>
      <family val="2"/>
    </font>
    <font>
      <b/>
      <sz val="12"/>
      <color indexed="8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2" borderId="0" xfId="0" applyFont="1" applyFill="1"/>
    <xf numFmtId="0" fontId="7" fillId="0" borderId="0" xfId="0" applyFont="1"/>
    <xf numFmtId="0" fontId="8" fillId="0" borderId="0" xfId="0" applyFont="1"/>
    <xf numFmtId="4" fontId="6" fillId="0" borderId="0" xfId="0" applyNumberFormat="1" applyFont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164" fontId="8" fillId="0" borderId="0" xfId="1" applyFont="1" applyBorder="1" applyAlignment="1">
      <alignment horizontal="right"/>
    </xf>
    <xf numFmtId="164" fontId="6" fillId="0" borderId="0" xfId="1" applyFont="1"/>
    <xf numFmtId="0" fontId="9" fillId="0" borderId="0" xfId="0" applyFont="1"/>
    <xf numFmtId="0" fontId="8" fillId="0" borderId="0" xfId="0" applyFont="1" applyAlignment="1">
      <alignment wrapText="1"/>
    </xf>
    <xf numFmtId="164" fontId="8" fillId="0" borderId="1" xfId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5" fontId="3" fillId="0" borderId="0" xfId="0" applyNumberFormat="1" applyFont="1" applyAlignment="1">
      <alignment horizontal="right"/>
    </xf>
    <xf numFmtId="4" fontId="10" fillId="0" borderId="0" xfId="0" applyNumberFormat="1" applyFont="1"/>
    <xf numFmtId="4" fontId="11" fillId="0" borderId="0" xfId="0" applyNumberFormat="1" applyFont="1"/>
    <xf numFmtId="164" fontId="6" fillId="0" borderId="0" xfId="1" applyFont="1" applyBorder="1" applyAlignment="1">
      <alignment horizontal="left"/>
    </xf>
    <xf numFmtId="49" fontId="6" fillId="0" borderId="0" xfId="0" applyNumberFormat="1" applyFont="1"/>
    <xf numFmtId="164" fontId="8" fillId="0" borderId="1" xfId="1" applyFont="1" applyFill="1" applyBorder="1"/>
    <xf numFmtId="0" fontId="6" fillId="0" borderId="0" xfId="0" applyFont="1" applyAlignment="1">
      <alignment horizontal="left"/>
    </xf>
    <xf numFmtId="0" fontId="11" fillId="0" borderId="0" xfId="0" applyFont="1"/>
    <xf numFmtId="164" fontId="8" fillId="0" borderId="1" xfId="1" applyFont="1" applyFill="1" applyBorder="1" applyAlignment="1">
      <alignment horizontal="right"/>
    </xf>
    <xf numFmtId="164" fontId="8" fillId="0" borderId="0" xfId="1" applyFont="1" applyFill="1" applyBorder="1" applyAlignment="1">
      <alignment horizontal="right"/>
    </xf>
    <xf numFmtId="164" fontId="12" fillId="0" borderId="0" xfId="1" applyFont="1" applyFill="1"/>
    <xf numFmtId="164" fontId="6" fillId="0" borderId="0" xfId="0" applyNumberFormat="1" applyFont="1"/>
    <xf numFmtId="0" fontId="13" fillId="0" borderId="0" xfId="0" applyFont="1"/>
    <xf numFmtId="164" fontId="8" fillId="0" borderId="0" xfId="1" applyFont="1" applyFill="1"/>
    <xf numFmtId="164" fontId="6" fillId="2" borderId="0" xfId="0" applyNumberFormat="1" applyFont="1" applyFill="1"/>
    <xf numFmtId="164" fontId="3" fillId="0" borderId="2" xfId="1" applyFont="1" applyFill="1" applyBorder="1" applyAlignment="1">
      <alignment horizontal="right"/>
    </xf>
    <xf numFmtId="164" fontId="3" fillId="0" borderId="2" xfId="1" applyFont="1" applyBorder="1" applyAlignment="1">
      <alignment horizontal="right"/>
    </xf>
    <xf numFmtId="43" fontId="6" fillId="0" borderId="0" xfId="0" applyNumberFormat="1" applyFont="1"/>
    <xf numFmtId="0" fontId="3" fillId="3" borderId="0" xfId="0" applyFont="1" applyFill="1" applyAlignment="1">
      <alignment horizontal="center" wrapText="1"/>
    </xf>
    <xf numFmtId="0" fontId="11" fillId="3" borderId="0" xfId="0" applyFont="1" applyFill="1" applyAlignment="1">
      <alignment horizontal="center"/>
    </xf>
    <xf numFmtId="164" fontId="6" fillId="0" borderId="0" xfId="1" applyFont="1" applyFill="1" applyBorder="1" applyAlignment="1">
      <alignment horizontal="right"/>
    </xf>
    <xf numFmtId="164" fontId="11" fillId="0" borderId="0" xfId="1" applyFont="1" applyFill="1" applyBorder="1" applyAlignment="1">
      <alignment horizontal="right"/>
    </xf>
    <xf numFmtId="164" fontId="14" fillId="0" borderId="0" xfId="0" applyNumberFormat="1" applyFont="1"/>
    <xf numFmtId="164" fontId="6" fillId="0" borderId="1" xfId="1" applyFont="1" applyFill="1" applyBorder="1" applyAlignment="1">
      <alignment horizontal="right"/>
    </xf>
    <xf numFmtId="164" fontId="3" fillId="0" borderId="0" xfId="1" applyFont="1" applyFill="1" applyBorder="1" applyAlignment="1">
      <alignment horizontal="right"/>
    </xf>
    <xf numFmtId="164" fontId="3" fillId="0" borderId="3" xfId="1" applyFont="1" applyFill="1" applyBorder="1" applyAlignment="1">
      <alignment horizontal="right"/>
    </xf>
    <xf numFmtId="164" fontId="11" fillId="0" borderId="3" xfId="1" applyFont="1" applyFill="1" applyBorder="1" applyAlignment="1">
      <alignment horizontal="right"/>
    </xf>
    <xf numFmtId="164" fontId="11" fillId="0" borderId="2" xfId="1" applyFont="1" applyFill="1" applyBorder="1" applyAlignment="1">
      <alignment horizontal="right"/>
    </xf>
    <xf numFmtId="164" fontId="12" fillId="2" borderId="0" xfId="0" applyNumberFormat="1" applyFont="1" applyFill="1"/>
    <xf numFmtId="0" fontId="6" fillId="0" borderId="0" xfId="0" applyFont="1" applyFill="1" applyAlignment="1">
      <alignment wrapText="1"/>
    </xf>
    <xf numFmtId="0" fontId="11" fillId="0" borderId="0" xfId="0" applyFont="1" applyFill="1" applyAlignment="1">
      <alignment vertical="center" wrapText="1"/>
    </xf>
    <xf numFmtId="0" fontId="11" fillId="4" borderId="0" xfId="0" applyFont="1" applyFill="1" applyAlignment="1">
      <alignment vertical="center" wrapText="1"/>
    </xf>
    <xf numFmtId="0" fontId="13" fillId="0" borderId="0" xfId="0" applyFont="1" applyFill="1"/>
    <xf numFmtId="0" fontId="14" fillId="0" borderId="0" xfId="0" applyFont="1"/>
    <xf numFmtId="0" fontId="3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164" fontId="3" fillId="0" borderId="0" xfId="1" applyFont="1" applyBorder="1" applyAlignment="1">
      <alignment horizontal="right"/>
    </xf>
    <xf numFmtId="164" fontId="11" fillId="0" borderId="0" xfId="1" applyFont="1" applyBorder="1" applyAlignment="1">
      <alignment horizontal="right"/>
    </xf>
    <xf numFmtId="164" fontId="10" fillId="0" borderId="0" xfId="1" applyFont="1" applyFill="1" applyBorder="1" applyAlignment="1">
      <alignment horizontal="right"/>
    </xf>
    <xf numFmtId="164" fontId="6" fillId="0" borderId="0" xfId="1" applyFont="1" applyFill="1"/>
    <xf numFmtId="43" fontId="8" fillId="0" borderId="0" xfId="0" applyNumberFormat="1" applyFont="1"/>
    <xf numFmtId="164" fontId="8" fillId="0" borderId="0" xfId="0" applyNumberFormat="1" applyFont="1"/>
    <xf numFmtId="164" fontId="8" fillId="0" borderId="0" xfId="1" applyFont="1" applyFill="1" applyBorder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wrapText="1"/>
    </xf>
    <xf numFmtId="43" fontId="8" fillId="0" borderId="0" xfId="0" applyNumberFormat="1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11" fillId="0" borderId="0" xfId="0" applyFont="1" applyFill="1"/>
    <xf numFmtId="164" fontId="15" fillId="0" borderId="0" xfId="1" applyFont="1" applyBorder="1" applyAlignment="1">
      <alignment horizontal="left"/>
    </xf>
    <xf numFmtId="164" fontId="16" fillId="0" borderId="0" xfId="1" applyFont="1" applyFill="1" applyBorder="1"/>
    <xf numFmtId="0" fontId="17" fillId="0" borderId="0" xfId="0" applyFont="1"/>
    <xf numFmtId="164" fontId="18" fillId="0" borderId="0" xfId="1" applyFont="1" applyFill="1" applyBorder="1"/>
    <xf numFmtId="164" fontId="6" fillId="0" borderId="0" xfId="0" applyNumberFormat="1" applyFont="1" applyFill="1"/>
    <xf numFmtId="0" fontId="10" fillId="0" borderId="0" xfId="0" applyFont="1"/>
    <xf numFmtId="0" fontId="6" fillId="0" borderId="0" xfId="0" applyFont="1" applyFill="1"/>
    <xf numFmtId="164" fontId="12" fillId="0" borderId="0" xfId="0" applyNumberFormat="1" applyFont="1" applyFill="1"/>
    <xf numFmtId="0" fontId="12" fillId="0" borderId="0" xfId="0" applyFont="1" applyFill="1"/>
    <xf numFmtId="0" fontId="12" fillId="0" borderId="0" xfId="0" applyFont="1"/>
    <xf numFmtId="164" fontId="12" fillId="0" borderId="0" xfId="1" applyFont="1"/>
    <xf numFmtId="0" fontId="8" fillId="0" borderId="0" xfId="0" applyFont="1" applyAlignment="1">
      <alignment horizontal="left"/>
    </xf>
    <xf numFmtId="164" fontId="12" fillId="0" borderId="0" xfId="0" applyNumberFormat="1" applyFont="1"/>
    <xf numFmtId="0" fontId="11" fillId="0" borderId="0" xfId="0" applyFont="1" applyAlignment="1">
      <alignment wrapText="1"/>
    </xf>
    <xf numFmtId="0" fontId="3" fillId="3" borderId="0" xfId="0" applyFont="1" applyFill="1" applyAlignment="1">
      <alignment horizontal="right"/>
    </xf>
    <xf numFmtId="49" fontId="16" fillId="0" borderId="0" xfId="0" applyNumberFormat="1" applyFont="1" applyAlignment="1">
      <alignment horizontal="left"/>
    </xf>
    <xf numFmtId="164" fontId="8" fillId="0" borderId="0" xfId="1" applyFont="1" applyFill="1" applyAlignment="1">
      <alignment horizontal="right"/>
    </xf>
    <xf numFmtId="164" fontId="8" fillId="0" borderId="0" xfId="1" applyFont="1" applyAlignment="1">
      <alignment horizontal="right"/>
    </xf>
    <xf numFmtId="164" fontId="8" fillId="0" borderId="0" xfId="1" applyFont="1"/>
    <xf numFmtId="164" fontId="6" fillId="0" borderId="0" xfId="1" applyFont="1" applyFill="1" applyBorder="1"/>
    <xf numFmtId="164" fontId="10" fillId="0" borderId="0" xfId="1" applyFont="1" applyFill="1"/>
    <xf numFmtId="0" fontId="19" fillId="0" borderId="0" xfId="0" applyFont="1" applyAlignment="1">
      <alignment vertical="center"/>
    </xf>
    <xf numFmtId="164" fontId="3" fillId="0" borderId="0" xfId="1" applyFont="1"/>
    <xf numFmtId="164" fontId="11" fillId="0" borderId="0" xfId="0" applyNumberFormat="1" applyFont="1"/>
    <xf numFmtId="43" fontId="13" fillId="0" borderId="0" xfId="0" applyNumberFormat="1" applyFont="1"/>
    <xf numFmtId="164" fontId="13" fillId="0" borderId="0" xfId="1" applyFont="1"/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1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04"/>
  <sheetViews>
    <sheetView tabSelected="1" view="pageBreakPreview" zoomScaleNormal="100" zoomScaleSheetLayoutView="100" workbookViewId="0">
      <selection activeCell="I50" sqref="I50"/>
    </sheetView>
  </sheetViews>
  <sheetFormatPr baseColWidth="10" defaultColWidth="11.42578125" defaultRowHeight="18.75" x14ac:dyDescent="0.3"/>
  <cols>
    <col min="1" max="1" width="3.28515625" style="7" customWidth="1"/>
    <col min="2" max="2" width="52.42578125" style="8" customWidth="1"/>
    <col min="3" max="3" width="24" style="8" customWidth="1"/>
    <col min="4" max="4" width="2.28515625" style="8" customWidth="1"/>
    <col min="5" max="5" width="25.140625" style="8" customWidth="1"/>
    <col min="6" max="6" width="2" style="8" customWidth="1"/>
    <col min="7" max="7" width="22.140625" style="8" customWidth="1"/>
    <col min="8" max="8" width="0.42578125" style="5" hidden="1" customWidth="1"/>
    <col min="9" max="9" width="18.28515625" style="5" customWidth="1"/>
    <col min="10" max="10" width="28" style="6" customWidth="1"/>
    <col min="11" max="13" width="11.42578125" style="31" hidden="1" customWidth="1"/>
    <col min="14" max="14" width="2.85546875" style="31" customWidth="1"/>
    <col min="15" max="15" width="15.140625" style="31" bestFit="1" customWidth="1"/>
    <col min="16" max="16384" width="11.42578125" style="31"/>
  </cols>
  <sheetData>
    <row r="2" spans="1:9" x14ac:dyDescent="0.3">
      <c r="A2" s="1"/>
      <c r="B2" s="2" t="s">
        <v>0</v>
      </c>
      <c r="C2" s="2"/>
      <c r="D2" s="2"/>
      <c r="E2" s="2"/>
      <c r="F2" s="2"/>
      <c r="G2" s="3"/>
      <c r="H2" s="4"/>
    </row>
    <row r="3" spans="1:9" x14ac:dyDescent="0.3">
      <c r="B3" s="8" t="s">
        <v>1</v>
      </c>
    </row>
    <row r="4" spans="1:9" x14ac:dyDescent="0.3">
      <c r="I4" s="9"/>
    </row>
    <row r="5" spans="1:9" x14ac:dyDescent="0.3">
      <c r="B5" s="10" t="s">
        <v>2</v>
      </c>
      <c r="C5" s="11">
        <v>2023</v>
      </c>
      <c r="D5" s="11"/>
      <c r="E5" s="11">
        <v>2022</v>
      </c>
      <c r="F5" s="12"/>
    </row>
    <row r="6" spans="1:9" x14ac:dyDescent="0.3">
      <c r="B6" s="8" t="s">
        <v>3</v>
      </c>
      <c r="C6" s="13">
        <v>400000</v>
      </c>
      <c r="D6" s="13"/>
      <c r="E6" s="13">
        <v>400000</v>
      </c>
      <c r="F6" s="13"/>
      <c r="I6" s="14"/>
    </row>
    <row r="7" spans="1:9" ht="44.25" customHeight="1" x14ac:dyDescent="0.25">
      <c r="A7" s="15"/>
      <c r="B7" s="16" t="s">
        <v>4</v>
      </c>
      <c r="C7" s="13">
        <v>17429.97</v>
      </c>
      <c r="D7" s="13"/>
      <c r="E7" s="13">
        <v>26772.14</v>
      </c>
      <c r="F7" s="13"/>
      <c r="I7" s="14"/>
    </row>
    <row r="8" spans="1:9" ht="36.75" x14ac:dyDescent="0.3">
      <c r="B8" s="16" t="s">
        <v>5</v>
      </c>
      <c r="C8" s="13">
        <v>420504669.66000003</v>
      </c>
      <c r="D8" s="13"/>
      <c r="E8" s="13">
        <v>300521449.30000001</v>
      </c>
      <c r="F8" s="13"/>
      <c r="I8" s="9"/>
    </row>
    <row r="9" spans="1:9" ht="36.75" x14ac:dyDescent="0.3">
      <c r="B9" s="16" t="s">
        <v>6</v>
      </c>
      <c r="C9" s="13">
        <v>71572787.140000001</v>
      </c>
      <c r="D9" s="13"/>
      <c r="E9" s="13">
        <v>1568684.83</v>
      </c>
      <c r="F9" s="13"/>
      <c r="I9" s="9"/>
    </row>
    <row r="10" spans="1:9" ht="18" x14ac:dyDescent="0.25">
      <c r="A10" s="8"/>
      <c r="B10" s="8" t="s">
        <v>7</v>
      </c>
      <c r="C10" s="17">
        <v>1211924.28</v>
      </c>
      <c r="D10" s="13"/>
      <c r="E10" s="17">
        <v>1316319.6599999999</v>
      </c>
      <c r="F10" s="13"/>
      <c r="I10" s="9"/>
    </row>
    <row r="11" spans="1:9" ht="19.5" thickBot="1" x14ac:dyDescent="0.35">
      <c r="B11" s="2" t="s">
        <v>8</v>
      </c>
      <c r="C11" s="18">
        <f>SUM(C6:C10)</f>
        <v>493706811.05000001</v>
      </c>
      <c r="D11" s="19"/>
      <c r="E11" s="18">
        <f>SUM(E6:E10)</f>
        <v>303833225.93000001</v>
      </c>
      <c r="F11" s="19"/>
      <c r="G11" s="20"/>
      <c r="I11" s="21"/>
    </row>
    <row r="12" spans="1:9" ht="19.5" thickTop="1" x14ac:dyDescent="0.3">
      <c r="B12" s="2"/>
      <c r="C12" s="19"/>
      <c r="D12" s="19"/>
      <c r="E12" s="19"/>
      <c r="F12" s="19"/>
      <c r="I12" s="22"/>
    </row>
    <row r="13" spans="1:9" x14ac:dyDescent="0.3">
      <c r="B13" s="2" t="s">
        <v>9</v>
      </c>
      <c r="C13" s="19"/>
      <c r="F13" s="19"/>
      <c r="I13" s="23"/>
    </row>
    <row r="14" spans="1:9" x14ac:dyDescent="0.3">
      <c r="B14" s="8" t="s">
        <v>10</v>
      </c>
      <c r="F14" s="19"/>
      <c r="I14" s="23"/>
    </row>
    <row r="15" spans="1:9" x14ac:dyDescent="0.3">
      <c r="F15" s="19"/>
    </row>
    <row r="16" spans="1:9" x14ac:dyDescent="0.3">
      <c r="B16" s="10" t="s">
        <v>2</v>
      </c>
      <c r="C16" s="11">
        <v>2023</v>
      </c>
      <c r="D16" s="11"/>
      <c r="E16" s="11">
        <v>2022</v>
      </c>
      <c r="F16" s="19"/>
    </row>
    <row r="17" spans="1:9" x14ac:dyDescent="0.3">
      <c r="B17" s="8" t="s">
        <v>11</v>
      </c>
      <c r="C17" s="24">
        <v>0</v>
      </c>
      <c r="E17" s="24">
        <v>1456298.18</v>
      </c>
      <c r="F17" s="19"/>
      <c r="I17" s="25"/>
    </row>
    <row r="18" spans="1:9" ht="19.5" thickBot="1" x14ac:dyDescent="0.35">
      <c r="B18" s="2" t="s">
        <v>8</v>
      </c>
      <c r="C18" s="18">
        <f>+C17</f>
        <v>0</v>
      </c>
      <c r="D18" s="19"/>
      <c r="E18" s="18">
        <f>+E17</f>
        <v>1456298.18</v>
      </c>
      <c r="F18" s="19"/>
    </row>
    <row r="19" spans="1:9" ht="19.5" thickTop="1" x14ac:dyDescent="0.3">
      <c r="B19" s="2"/>
      <c r="C19" s="19"/>
      <c r="D19" s="19"/>
      <c r="E19" s="19"/>
      <c r="F19" s="19"/>
    </row>
    <row r="20" spans="1:9" x14ac:dyDescent="0.3">
      <c r="B20" s="2"/>
      <c r="C20" s="19"/>
      <c r="D20" s="19"/>
      <c r="E20" s="19"/>
      <c r="F20" s="19"/>
    </row>
    <row r="21" spans="1:9" x14ac:dyDescent="0.3">
      <c r="B21" s="8" t="s">
        <v>12</v>
      </c>
    </row>
    <row r="22" spans="1:9" x14ac:dyDescent="0.3">
      <c r="A22" s="1"/>
      <c r="B22" s="2" t="s">
        <v>13</v>
      </c>
      <c r="C22" s="2"/>
      <c r="D22" s="2"/>
      <c r="E22" s="2"/>
      <c r="F22" s="2"/>
      <c r="G22" s="2"/>
      <c r="H22" s="26"/>
      <c r="I22" s="26"/>
    </row>
    <row r="23" spans="1:9" x14ac:dyDescent="0.3">
      <c r="B23" s="8" t="s">
        <v>14</v>
      </c>
    </row>
    <row r="25" spans="1:9" x14ac:dyDescent="0.3">
      <c r="B25" s="10" t="s">
        <v>2</v>
      </c>
      <c r="C25" s="11">
        <v>2023</v>
      </c>
      <c r="D25" s="11"/>
      <c r="E25" s="11">
        <v>2022</v>
      </c>
      <c r="F25" s="12"/>
    </row>
    <row r="26" spans="1:9" x14ac:dyDescent="0.3">
      <c r="B26" s="8" t="s">
        <v>15</v>
      </c>
      <c r="C26" s="13">
        <v>245040.14</v>
      </c>
      <c r="D26" s="13"/>
      <c r="E26" s="13">
        <v>265763.99</v>
      </c>
      <c r="F26" s="13"/>
    </row>
    <row r="27" spans="1:9" x14ac:dyDescent="0.3">
      <c r="B27" s="8" t="s">
        <v>16</v>
      </c>
      <c r="C27" s="13">
        <v>38067.67</v>
      </c>
      <c r="D27" s="13"/>
      <c r="E27" s="13">
        <v>14919.73</v>
      </c>
      <c r="F27" s="13"/>
    </row>
    <row r="28" spans="1:9" x14ac:dyDescent="0.3">
      <c r="B28" s="8" t="s">
        <v>17</v>
      </c>
      <c r="C28" s="13">
        <v>813893.54</v>
      </c>
      <c r="D28" s="13"/>
      <c r="E28" s="13">
        <v>813893.54</v>
      </c>
      <c r="F28" s="13"/>
    </row>
    <row r="29" spans="1:9" x14ac:dyDescent="0.3">
      <c r="B29" s="8" t="s">
        <v>18</v>
      </c>
      <c r="C29" s="27">
        <v>733680.28</v>
      </c>
      <c r="D29" s="13"/>
      <c r="E29" s="17">
        <v>1391755.88</v>
      </c>
      <c r="F29" s="13"/>
      <c r="G29" s="28"/>
      <c r="I29" s="29"/>
    </row>
    <row r="30" spans="1:9" ht="19.5" thickBot="1" x14ac:dyDescent="0.35">
      <c r="B30" s="2" t="s">
        <v>8</v>
      </c>
      <c r="C30" s="18">
        <f>SUM(C26:C29)</f>
        <v>1830681.6300000001</v>
      </c>
      <c r="D30" s="19"/>
      <c r="E30" s="18">
        <f>SUM(E26:E29)</f>
        <v>2486333.1399999997</v>
      </c>
      <c r="F30" s="19"/>
    </row>
    <row r="31" spans="1:9" ht="19.5" thickTop="1" x14ac:dyDescent="0.3">
      <c r="B31" s="2"/>
      <c r="C31" s="19"/>
      <c r="D31" s="19"/>
      <c r="E31" s="19"/>
      <c r="F31" s="19"/>
    </row>
    <row r="32" spans="1:9" x14ac:dyDescent="0.3">
      <c r="B32" s="2"/>
      <c r="C32" s="19"/>
      <c r="D32" s="19"/>
      <c r="E32" s="19"/>
      <c r="F32" s="19"/>
      <c r="I32" s="30"/>
    </row>
    <row r="33" spans="1:15" x14ac:dyDescent="0.3">
      <c r="B33" s="10" t="s">
        <v>2</v>
      </c>
      <c r="C33" s="11">
        <v>2023</v>
      </c>
      <c r="D33" s="11"/>
      <c r="E33" s="11">
        <v>2022</v>
      </c>
      <c r="F33" s="19"/>
    </row>
    <row r="34" spans="1:15" x14ac:dyDescent="0.3">
      <c r="B34" s="8" t="s">
        <v>19</v>
      </c>
      <c r="C34" s="28">
        <v>529040.68999999994</v>
      </c>
      <c r="D34" s="13"/>
      <c r="E34" s="28">
        <v>1169432.1599999999</v>
      </c>
      <c r="F34" s="19"/>
    </row>
    <row r="35" spans="1:15" x14ac:dyDescent="0.3">
      <c r="B35" s="8" t="s">
        <v>20</v>
      </c>
      <c r="C35" s="28">
        <v>992875.89</v>
      </c>
      <c r="D35" s="13"/>
      <c r="E35" s="28">
        <v>1890086.26</v>
      </c>
      <c r="F35" s="19"/>
      <c r="G35" s="32"/>
      <c r="I35" s="30"/>
      <c r="J35" s="33"/>
    </row>
    <row r="36" spans="1:15" x14ac:dyDescent="0.3">
      <c r="B36" s="8" t="s">
        <v>21</v>
      </c>
      <c r="C36" s="27">
        <v>-788236.3</v>
      </c>
      <c r="D36" s="17"/>
      <c r="E36" s="27">
        <v>-1667762.54</v>
      </c>
      <c r="F36" s="19"/>
      <c r="G36" s="32"/>
      <c r="I36" s="30"/>
    </row>
    <row r="37" spans="1:15" ht="19.5" thickBot="1" x14ac:dyDescent="0.35">
      <c r="B37" s="2" t="s">
        <v>8</v>
      </c>
      <c r="C37" s="34">
        <f>SUM(C34:C36)</f>
        <v>733680.28</v>
      </c>
      <c r="D37" s="35"/>
      <c r="E37" s="34">
        <f>+E34+E35+E36</f>
        <v>1391755.88</v>
      </c>
      <c r="F37" s="19"/>
      <c r="I37" s="36"/>
    </row>
    <row r="38" spans="1:15" ht="19.5" thickTop="1" x14ac:dyDescent="0.3">
      <c r="B38" s="2"/>
      <c r="C38" s="19"/>
      <c r="D38" s="19"/>
      <c r="E38" s="19"/>
      <c r="F38" s="19"/>
    </row>
    <row r="39" spans="1:15" ht="28.9" customHeight="1" x14ac:dyDescent="0.3">
      <c r="B39" s="95" t="s">
        <v>22</v>
      </c>
      <c r="C39" s="95"/>
      <c r="D39" s="95"/>
      <c r="E39" s="95"/>
      <c r="F39" s="95"/>
      <c r="G39" s="95"/>
      <c r="H39" s="95"/>
      <c r="I39" s="95"/>
    </row>
    <row r="40" spans="1:15" x14ac:dyDescent="0.3">
      <c r="B40" s="2"/>
      <c r="C40" s="19"/>
      <c r="D40" s="19"/>
      <c r="E40" s="19"/>
      <c r="F40" s="19"/>
    </row>
    <row r="41" spans="1:15" x14ac:dyDescent="0.3">
      <c r="A41" s="1"/>
      <c r="B41" s="2" t="s">
        <v>23</v>
      </c>
      <c r="C41" s="2"/>
      <c r="D41" s="2"/>
      <c r="E41" s="2"/>
      <c r="F41" s="2"/>
      <c r="G41" s="2"/>
      <c r="H41" s="26"/>
      <c r="I41" s="26"/>
    </row>
    <row r="42" spans="1:15" x14ac:dyDescent="0.3">
      <c r="B42" s="95" t="s">
        <v>24</v>
      </c>
      <c r="C42" s="95"/>
      <c r="D42" s="95"/>
      <c r="E42" s="95"/>
      <c r="F42" s="95"/>
      <c r="G42" s="95"/>
      <c r="H42" s="95"/>
      <c r="I42" s="95"/>
    </row>
    <row r="44" spans="1:15" ht="51.75" customHeight="1" x14ac:dyDescent="0.3">
      <c r="B44" s="10" t="s">
        <v>2</v>
      </c>
      <c r="C44" s="37" t="s">
        <v>25</v>
      </c>
      <c r="D44" s="11"/>
      <c r="E44" s="37" t="s">
        <v>26</v>
      </c>
      <c r="F44" s="11"/>
      <c r="G44" s="37" t="s">
        <v>27</v>
      </c>
      <c r="H44" s="38"/>
      <c r="I44" s="38" t="s">
        <v>8</v>
      </c>
    </row>
    <row r="45" spans="1:15" x14ac:dyDescent="0.3">
      <c r="B45" s="8" t="s">
        <v>28</v>
      </c>
      <c r="C45" s="28">
        <v>10600339.619999999</v>
      </c>
      <c r="D45" s="28"/>
      <c r="E45" s="28">
        <v>37365671.039999999</v>
      </c>
      <c r="F45" s="28"/>
      <c r="G45" s="28">
        <v>12181637.48</v>
      </c>
      <c r="H45" s="39"/>
      <c r="I45" s="40">
        <f>+C45+E45+G45</f>
        <v>60147648.140000001</v>
      </c>
    </row>
    <row r="46" spans="1:15" x14ac:dyDescent="0.3">
      <c r="B46" s="8" t="s">
        <v>29</v>
      </c>
      <c r="C46" s="28">
        <v>0</v>
      </c>
      <c r="D46" s="28"/>
      <c r="E46" s="28">
        <v>40153.61</v>
      </c>
      <c r="F46" s="28"/>
      <c r="G46" s="28">
        <f>20495+1257408</f>
        <v>1277903</v>
      </c>
      <c r="H46" s="39"/>
      <c r="I46" s="39">
        <f>+C46+E46+G46</f>
        <v>1318056.6100000001</v>
      </c>
      <c r="J46" s="33"/>
      <c r="O46" s="41"/>
    </row>
    <row r="47" spans="1:15" x14ac:dyDescent="0.3">
      <c r="B47" s="8" t="s">
        <v>30</v>
      </c>
      <c r="C47" s="28">
        <v>0</v>
      </c>
      <c r="D47" s="28"/>
      <c r="E47" s="28">
        <v>0</v>
      </c>
      <c r="F47" s="28"/>
      <c r="G47" s="28">
        <v>0</v>
      </c>
      <c r="H47" s="39"/>
      <c r="I47" s="39">
        <f>+C47+E47+G47</f>
        <v>0</v>
      </c>
    </row>
    <row r="48" spans="1:15" x14ac:dyDescent="0.3">
      <c r="B48" s="8" t="s">
        <v>31</v>
      </c>
      <c r="C48" s="27">
        <v>1322820.7</v>
      </c>
      <c r="D48" s="28"/>
      <c r="E48" s="27">
        <v>-1322820.7</v>
      </c>
      <c r="F48" s="28"/>
      <c r="G48" s="27">
        <v>1651138.2</v>
      </c>
      <c r="H48" s="39"/>
      <c r="I48" s="42">
        <f>+C48+E48+G48</f>
        <v>1651138.2</v>
      </c>
    </row>
    <row r="49" spans="1:18" x14ac:dyDescent="0.3">
      <c r="B49" s="2" t="s">
        <v>32</v>
      </c>
      <c r="C49" s="43">
        <f>+C45+C46+C47+C48</f>
        <v>11923160.319999998</v>
      </c>
      <c r="D49" s="43"/>
      <c r="E49" s="43">
        <f>+E45+E46+E47+E48</f>
        <v>36083003.949999996</v>
      </c>
      <c r="F49" s="43"/>
      <c r="G49" s="43">
        <f>+G45+G46+G47+G48</f>
        <v>15110678.68</v>
      </c>
      <c r="H49" s="40"/>
      <c r="I49" s="40">
        <f>+I45+I46+I47+I48</f>
        <v>63116842.950000003</v>
      </c>
    </row>
    <row r="50" spans="1:18" x14ac:dyDescent="0.3">
      <c r="C50" s="28"/>
      <c r="D50" s="28"/>
      <c r="E50" s="28"/>
      <c r="F50" s="28"/>
      <c r="G50" s="28"/>
      <c r="H50" s="39"/>
      <c r="I50" s="39"/>
    </row>
    <row r="51" spans="1:18" x14ac:dyDescent="0.3">
      <c r="B51" s="8" t="s">
        <v>33</v>
      </c>
      <c r="C51" s="28">
        <v>-10243250.720000001</v>
      </c>
      <c r="D51" s="28"/>
      <c r="E51" s="28">
        <v>-28754410.699999999</v>
      </c>
      <c r="F51" s="28"/>
      <c r="G51" s="28">
        <v>-10022748.17</v>
      </c>
      <c r="H51" s="39"/>
      <c r="I51" s="39">
        <f>+C51+E51+G51</f>
        <v>-49020409.590000004</v>
      </c>
    </row>
    <row r="52" spans="1:18" x14ac:dyDescent="0.3">
      <c r="B52" s="8" t="s">
        <v>34</v>
      </c>
      <c r="C52" s="28">
        <v>-285101.96000000002</v>
      </c>
      <c r="D52" s="28"/>
      <c r="E52" s="28">
        <v>-1012267.68</v>
      </c>
      <c r="F52" s="28"/>
      <c r="G52" s="28">
        <v>-370632.24</v>
      </c>
      <c r="H52" s="39"/>
      <c r="I52" s="39">
        <f>+C52+E52+G52</f>
        <v>-1668001.8800000001</v>
      </c>
    </row>
    <row r="53" spans="1:18" x14ac:dyDescent="0.3">
      <c r="B53" s="8" t="s">
        <v>30</v>
      </c>
      <c r="C53" s="28">
        <v>0</v>
      </c>
      <c r="D53" s="28"/>
      <c r="E53" s="28">
        <v>0</v>
      </c>
      <c r="F53" s="28"/>
      <c r="G53" s="28">
        <v>0</v>
      </c>
      <c r="H53" s="39"/>
      <c r="I53" s="39">
        <f>+C53+E53+G53</f>
        <v>0</v>
      </c>
    </row>
    <row r="54" spans="1:18" x14ac:dyDescent="0.3">
      <c r="B54" s="2" t="s">
        <v>32</v>
      </c>
      <c r="C54" s="44">
        <f>+C51+C52</f>
        <v>-10528352.680000002</v>
      </c>
      <c r="D54" s="43"/>
      <c r="E54" s="44">
        <f>+E51+E52</f>
        <v>-29766678.379999999</v>
      </c>
      <c r="F54" s="43"/>
      <c r="G54" s="44">
        <f>+G51+G52</f>
        <v>-10393380.41</v>
      </c>
      <c r="H54" s="40"/>
      <c r="I54" s="45">
        <f>+I51+I52</f>
        <v>-50688411.470000006</v>
      </c>
    </row>
    <row r="55" spans="1:18" ht="19.5" thickBot="1" x14ac:dyDescent="0.35">
      <c r="B55" s="2" t="s">
        <v>35</v>
      </c>
      <c r="C55" s="34">
        <f>+C49+C54</f>
        <v>1394807.6399999969</v>
      </c>
      <c r="D55" s="43"/>
      <c r="E55" s="34">
        <f>+E49+E54</f>
        <v>6316325.5699999966</v>
      </c>
      <c r="F55" s="43"/>
      <c r="G55" s="34">
        <f>+G49+G54</f>
        <v>4717298.2699999996</v>
      </c>
      <c r="H55" s="40"/>
      <c r="I55" s="46">
        <f>+I49+I54</f>
        <v>12428431.479999997</v>
      </c>
      <c r="J55" s="47"/>
    </row>
    <row r="56" spans="1:18" ht="19.5" thickTop="1" x14ac:dyDescent="0.3">
      <c r="B56" s="2"/>
      <c r="C56" s="43"/>
      <c r="D56" s="43"/>
      <c r="E56" s="43"/>
      <c r="F56" s="43"/>
      <c r="G56" s="43"/>
      <c r="H56" s="40"/>
      <c r="I56" s="40"/>
    </row>
    <row r="57" spans="1:18" ht="31.15" customHeight="1" x14ac:dyDescent="0.3">
      <c r="B57" s="96" t="s">
        <v>36</v>
      </c>
      <c r="C57" s="96"/>
      <c r="D57" s="96"/>
      <c r="E57" s="96"/>
      <c r="F57" s="96"/>
      <c r="G57" s="96"/>
      <c r="H57" s="96"/>
      <c r="I57" s="96"/>
      <c r="J57" s="48"/>
    </row>
    <row r="58" spans="1:18" ht="39" customHeight="1" x14ac:dyDescent="0.3">
      <c r="B58" s="96" t="s">
        <v>37</v>
      </c>
      <c r="C58" s="96"/>
      <c r="D58" s="96"/>
      <c r="E58" s="96"/>
      <c r="F58" s="96"/>
      <c r="G58" s="96"/>
      <c r="H58" s="96"/>
      <c r="I58" s="96"/>
      <c r="J58" s="49"/>
    </row>
    <row r="59" spans="1:18" ht="40.15" customHeight="1" x14ac:dyDescent="0.3">
      <c r="B59" s="96" t="s">
        <v>38</v>
      </c>
      <c r="C59" s="96"/>
      <c r="D59" s="96"/>
      <c r="E59" s="96"/>
      <c r="F59" s="96"/>
      <c r="G59" s="96"/>
      <c r="H59" s="96"/>
      <c r="I59" s="96"/>
      <c r="J59" s="49"/>
      <c r="K59" s="50"/>
      <c r="L59" s="50"/>
      <c r="M59" s="50"/>
      <c r="N59" s="51"/>
      <c r="O59" s="52"/>
      <c r="P59" s="52"/>
      <c r="Q59" s="52"/>
      <c r="R59" s="50"/>
    </row>
    <row r="60" spans="1:18" x14ac:dyDescent="0.3">
      <c r="B60" s="28"/>
      <c r="C60" s="43"/>
      <c r="D60" s="43"/>
      <c r="E60" s="43"/>
      <c r="F60" s="43"/>
      <c r="G60" s="43"/>
      <c r="H60" s="40"/>
      <c r="I60" s="40"/>
    </row>
    <row r="61" spans="1:18" ht="54.75" x14ac:dyDescent="0.3">
      <c r="B61" s="2" t="s">
        <v>2</v>
      </c>
      <c r="C61" s="53" t="s">
        <v>25</v>
      </c>
      <c r="D61" s="12"/>
      <c r="E61" s="53" t="s">
        <v>39</v>
      </c>
      <c r="F61" s="12"/>
      <c r="G61" s="53" t="s">
        <v>40</v>
      </c>
      <c r="H61" s="54"/>
      <c r="I61" s="55" t="s">
        <v>8</v>
      </c>
    </row>
    <row r="62" spans="1:18" x14ac:dyDescent="0.3">
      <c r="B62" s="8" t="s">
        <v>41</v>
      </c>
      <c r="C62" s="28">
        <v>10229692.800000001</v>
      </c>
      <c r="D62" s="28"/>
      <c r="E62" s="28">
        <v>29006321.07</v>
      </c>
      <c r="F62" s="28"/>
      <c r="G62" s="28">
        <v>12053367.890000001</v>
      </c>
      <c r="H62" s="39"/>
      <c r="I62" s="39">
        <f>+C62+E62+G62</f>
        <v>51289381.760000005</v>
      </c>
    </row>
    <row r="63" spans="1:18" x14ac:dyDescent="0.3">
      <c r="B63" s="8" t="s">
        <v>29</v>
      </c>
      <c r="C63" s="28">
        <v>335236.82</v>
      </c>
      <c r="D63" s="28"/>
      <c r="E63" s="28">
        <v>7036529.3700000001</v>
      </c>
      <c r="F63" s="28"/>
      <c r="G63" s="28">
        <v>0</v>
      </c>
      <c r="H63" s="39"/>
      <c r="I63" s="39">
        <f>+C63+E63+G63</f>
        <v>7371766.1900000004</v>
      </c>
    </row>
    <row r="64" spans="1:18" x14ac:dyDescent="0.3">
      <c r="A64" s="1"/>
      <c r="B64" s="8" t="s">
        <v>42</v>
      </c>
      <c r="C64" s="27">
        <v>-5890</v>
      </c>
      <c r="D64" s="28"/>
      <c r="E64" s="27">
        <v>0</v>
      </c>
      <c r="F64" s="28"/>
      <c r="G64" s="27">
        <v>0</v>
      </c>
      <c r="H64" s="39"/>
      <c r="I64" s="42">
        <f>+C64+E64+G64</f>
        <v>-5890</v>
      </c>
    </row>
    <row r="65" spans="1:10" x14ac:dyDescent="0.3">
      <c r="B65" s="2" t="s">
        <v>32</v>
      </c>
      <c r="C65" s="43">
        <f>+C62+C63+C64</f>
        <v>10559039.620000001</v>
      </c>
      <c r="D65" s="43"/>
      <c r="E65" s="43">
        <f>+E62+E63+E64</f>
        <v>36042850.439999998</v>
      </c>
      <c r="F65" s="43"/>
      <c r="G65" s="43">
        <f>+G62+G63+G64</f>
        <v>12053367.890000001</v>
      </c>
      <c r="H65" s="40"/>
      <c r="I65" s="40">
        <f>+I62+I63+I64</f>
        <v>58655257.950000003</v>
      </c>
    </row>
    <row r="66" spans="1:10" x14ac:dyDescent="0.3">
      <c r="C66" s="28"/>
      <c r="D66" s="28"/>
      <c r="E66" s="28"/>
      <c r="F66" s="28"/>
      <c r="G66" s="28"/>
      <c r="H66" s="39"/>
      <c r="I66" s="39"/>
    </row>
    <row r="67" spans="1:10" x14ac:dyDescent="0.3">
      <c r="B67" s="8" t="s">
        <v>33</v>
      </c>
      <c r="C67" s="28">
        <v>-10147453.48</v>
      </c>
      <c r="D67" s="28"/>
      <c r="E67" s="28">
        <v>-27083457.149999999</v>
      </c>
      <c r="F67" s="28"/>
      <c r="G67" s="28">
        <v>-9630599.6699999999</v>
      </c>
      <c r="H67" s="39"/>
      <c r="I67" s="39">
        <f>+C67+E67+G67</f>
        <v>-46861510.299999997</v>
      </c>
    </row>
    <row r="68" spans="1:10" x14ac:dyDescent="0.3">
      <c r="B68" s="8" t="s">
        <v>34</v>
      </c>
      <c r="C68" s="28">
        <v>-97205.03</v>
      </c>
      <c r="D68" s="28"/>
      <c r="E68" s="28">
        <v>-926261.15</v>
      </c>
      <c r="F68" s="28"/>
      <c r="G68" s="28">
        <v>-375666.69</v>
      </c>
      <c r="H68" s="39"/>
      <c r="I68" s="39">
        <f>+C68+E68+G68</f>
        <v>-1399132.87</v>
      </c>
    </row>
    <row r="69" spans="1:10" x14ac:dyDescent="0.3">
      <c r="B69" s="8" t="s">
        <v>42</v>
      </c>
      <c r="C69" s="27">
        <v>0</v>
      </c>
      <c r="D69" s="28"/>
      <c r="E69" s="27">
        <v>0</v>
      </c>
      <c r="F69" s="28"/>
      <c r="G69" s="27">
        <v>0</v>
      </c>
      <c r="H69" s="39"/>
      <c r="I69" s="42">
        <f>+C69+E69+G69</f>
        <v>0</v>
      </c>
    </row>
    <row r="70" spans="1:10" x14ac:dyDescent="0.3">
      <c r="B70" s="2" t="s">
        <v>32</v>
      </c>
      <c r="C70" s="44">
        <f>+C67+C68+C69</f>
        <v>-10244658.51</v>
      </c>
      <c r="D70" s="43"/>
      <c r="E70" s="44">
        <f>+E67+E68+E69</f>
        <v>-28009718.299999997</v>
      </c>
      <c r="F70" s="43"/>
      <c r="G70" s="44">
        <f>+G67+G68+G69</f>
        <v>-10006266.359999999</v>
      </c>
      <c r="H70" s="40"/>
      <c r="I70" s="45">
        <f>+I67+I68+I69</f>
        <v>-48260643.169999994</v>
      </c>
    </row>
    <row r="71" spans="1:10" ht="19.5" thickBot="1" x14ac:dyDescent="0.35">
      <c r="A71" s="1"/>
      <c r="B71" s="2" t="s">
        <v>43</v>
      </c>
      <c r="C71" s="34">
        <f>+C65+C70</f>
        <v>314381.11000000127</v>
      </c>
      <c r="D71" s="43"/>
      <c r="E71" s="34">
        <f>+E65+E70</f>
        <v>8033132.1400000006</v>
      </c>
      <c r="F71" s="43"/>
      <c r="G71" s="34">
        <f>+G65+G70</f>
        <v>2047101.5300000012</v>
      </c>
      <c r="H71" s="40"/>
      <c r="I71" s="46">
        <f>+I65+I70</f>
        <v>10394614.780000009</v>
      </c>
      <c r="J71" s="33"/>
    </row>
    <row r="72" spans="1:10" ht="19.5" thickTop="1" x14ac:dyDescent="0.3">
      <c r="A72" s="1"/>
      <c r="B72" s="2"/>
      <c r="C72" s="43"/>
      <c r="D72" s="43"/>
      <c r="E72" s="43"/>
      <c r="F72" s="43"/>
      <c r="G72" s="43"/>
      <c r="H72" s="40"/>
      <c r="I72" s="40"/>
      <c r="J72" s="33"/>
    </row>
    <row r="73" spans="1:10" x14ac:dyDescent="0.3">
      <c r="A73" s="1"/>
      <c r="B73" s="2"/>
      <c r="C73" s="43"/>
      <c r="D73" s="43"/>
      <c r="E73" s="43"/>
      <c r="F73" s="43"/>
      <c r="G73" s="43"/>
      <c r="H73" s="40"/>
      <c r="I73" s="40"/>
    </row>
    <row r="74" spans="1:10" x14ac:dyDescent="0.3">
      <c r="A74" s="1"/>
      <c r="B74" s="2"/>
      <c r="C74" s="43"/>
      <c r="D74" s="43"/>
      <c r="E74" s="43"/>
      <c r="F74" s="43"/>
      <c r="G74" s="43"/>
      <c r="H74" s="40"/>
      <c r="I74" s="40"/>
    </row>
    <row r="75" spans="1:10" x14ac:dyDescent="0.3">
      <c r="A75" s="1"/>
      <c r="B75" s="2" t="s">
        <v>44</v>
      </c>
      <c r="C75" s="56"/>
      <c r="D75" s="56"/>
      <c r="E75" s="56"/>
      <c r="F75" s="56"/>
      <c r="G75" s="56"/>
      <c r="H75" s="57"/>
      <c r="I75" s="57"/>
    </row>
    <row r="76" spans="1:10" x14ac:dyDescent="0.3">
      <c r="A76" s="1"/>
      <c r="B76" s="2"/>
      <c r="C76" s="56"/>
      <c r="D76" s="56"/>
      <c r="E76" s="56"/>
      <c r="F76" s="56"/>
      <c r="G76" s="56"/>
      <c r="H76" s="57"/>
      <c r="I76" s="57"/>
    </row>
    <row r="77" spans="1:10" x14ac:dyDescent="0.3">
      <c r="B77" s="8" t="s">
        <v>45</v>
      </c>
    </row>
    <row r="79" spans="1:10" x14ac:dyDescent="0.3">
      <c r="B79" s="10" t="s">
        <v>2</v>
      </c>
      <c r="C79" s="11">
        <v>2023</v>
      </c>
      <c r="D79" s="11"/>
      <c r="E79" s="11">
        <v>2022</v>
      </c>
      <c r="F79" s="12"/>
    </row>
    <row r="80" spans="1:10" x14ac:dyDescent="0.3">
      <c r="B80" s="8" t="s">
        <v>46</v>
      </c>
      <c r="C80" s="28">
        <v>145000</v>
      </c>
      <c r="D80" s="28"/>
      <c r="E80" s="28">
        <v>3507574.72</v>
      </c>
      <c r="F80" s="28"/>
      <c r="G80" s="32"/>
    </row>
    <row r="81" spans="1:9" x14ac:dyDescent="0.3">
      <c r="B81" s="8" t="s">
        <v>47</v>
      </c>
      <c r="C81" s="28">
        <v>0</v>
      </c>
      <c r="D81" s="28"/>
      <c r="E81" s="27">
        <v>-1777400.88</v>
      </c>
      <c r="F81" s="28"/>
      <c r="I81" s="30"/>
    </row>
    <row r="82" spans="1:9" ht="19.5" thickBot="1" x14ac:dyDescent="0.35">
      <c r="B82" s="2" t="s">
        <v>8</v>
      </c>
      <c r="C82" s="34">
        <f>SUM(C80:C81)</f>
        <v>145000</v>
      </c>
      <c r="D82" s="43"/>
      <c r="E82" s="34">
        <f>SUM(E80:E81)</f>
        <v>1730173.8400000003</v>
      </c>
      <c r="F82" s="43"/>
    </row>
    <row r="83" spans="1:9" ht="19.5" thickTop="1" x14ac:dyDescent="0.3">
      <c r="B83" s="2"/>
      <c r="C83" s="28"/>
      <c r="D83" s="28"/>
      <c r="E83" s="58"/>
      <c r="F83" s="13"/>
      <c r="I83" s="59"/>
    </row>
    <row r="84" spans="1:9" x14ac:dyDescent="0.3">
      <c r="B84" s="2"/>
      <c r="C84" s="43"/>
      <c r="D84" s="43"/>
      <c r="E84" s="43"/>
      <c r="I84" s="14"/>
    </row>
    <row r="85" spans="1:9" x14ac:dyDescent="0.3">
      <c r="A85" s="1"/>
      <c r="B85" s="2" t="s">
        <v>48</v>
      </c>
      <c r="C85" s="2"/>
      <c r="D85" s="2"/>
      <c r="E85" s="2"/>
      <c r="F85" s="2"/>
      <c r="G85" s="2"/>
      <c r="H85" s="26"/>
      <c r="I85" s="26"/>
    </row>
    <row r="87" spans="1:9" x14ac:dyDescent="0.3">
      <c r="B87" s="10" t="s">
        <v>49</v>
      </c>
      <c r="C87" s="11">
        <v>2023</v>
      </c>
      <c r="D87" s="11"/>
      <c r="E87" s="11">
        <v>2022</v>
      </c>
      <c r="F87" s="12"/>
    </row>
    <row r="88" spans="1:9" x14ac:dyDescent="0.3">
      <c r="B88" s="8" t="s">
        <v>50</v>
      </c>
      <c r="C88" s="28">
        <v>2208</v>
      </c>
      <c r="D88" s="28"/>
      <c r="E88" s="28">
        <v>2508</v>
      </c>
      <c r="F88" s="12"/>
    </row>
    <row r="89" spans="1:9" x14ac:dyDescent="0.3">
      <c r="B89" s="8" t="s">
        <v>51</v>
      </c>
      <c r="C89" s="28">
        <v>0</v>
      </c>
      <c r="D89" s="28"/>
      <c r="E89" s="28">
        <v>720</v>
      </c>
      <c r="F89" s="12"/>
    </row>
    <row r="90" spans="1:9" x14ac:dyDescent="0.3">
      <c r="B90" s="8" t="s">
        <v>52</v>
      </c>
      <c r="C90" s="28">
        <v>104972.8</v>
      </c>
      <c r="D90" s="28"/>
      <c r="E90" s="28">
        <v>0</v>
      </c>
      <c r="F90" s="12"/>
    </row>
    <row r="91" spans="1:9" x14ac:dyDescent="0.3">
      <c r="B91" s="8" t="s">
        <v>53</v>
      </c>
      <c r="C91" s="28">
        <v>7618.05</v>
      </c>
      <c r="D91" s="28"/>
      <c r="E91" s="28">
        <v>7618.05</v>
      </c>
      <c r="F91" s="12"/>
    </row>
    <row r="92" spans="1:9" x14ac:dyDescent="0.3">
      <c r="B92" s="8" t="s">
        <v>54</v>
      </c>
      <c r="C92" s="28">
        <v>10834</v>
      </c>
      <c r="D92" s="28"/>
      <c r="E92" s="28">
        <v>58850.87</v>
      </c>
      <c r="F92" s="28"/>
    </row>
    <row r="93" spans="1:9" x14ac:dyDescent="0.3">
      <c r="B93" s="8" t="s">
        <v>55</v>
      </c>
      <c r="C93" s="28">
        <v>49000</v>
      </c>
      <c r="D93" s="28"/>
      <c r="E93" s="28">
        <v>49000</v>
      </c>
      <c r="F93" s="28"/>
    </row>
    <row r="94" spans="1:9" x14ac:dyDescent="0.3">
      <c r="B94" s="8" t="s">
        <v>56</v>
      </c>
      <c r="C94" s="28">
        <v>0</v>
      </c>
      <c r="D94" s="28"/>
      <c r="E94" s="28">
        <v>28084</v>
      </c>
      <c r="F94" s="28"/>
    </row>
    <row r="95" spans="1:9" x14ac:dyDescent="0.3">
      <c r="B95" s="8" t="s">
        <v>57</v>
      </c>
      <c r="C95" s="28">
        <v>32922</v>
      </c>
      <c r="D95" s="28"/>
      <c r="E95" s="28">
        <v>0</v>
      </c>
      <c r="F95" s="28"/>
    </row>
    <row r="96" spans="1:9" x14ac:dyDescent="0.3">
      <c r="B96" s="8" t="s">
        <v>58</v>
      </c>
      <c r="C96" s="28">
        <v>0</v>
      </c>
      <c r="D96" s="28"/>
      <c r="E96" s="28">
        <v>8758464.5899999999</v>
      </c>
      <c r="F96" s="28"/>
    </row>
    <row r="97" spans="2:6" x14ac:dyDescent="0.3">
      <c r="B97" s="8" t="s">
        <v>59</v>
      </c>
      <c r="C97" s="28">
        <v>82400</v>
      </c>
      <c r="D97" s="28"/>
      <c r="E97" s="28">
        <v>128220</v>
      </c>
      <c r="F97" s="28"/>
    </row>
    <row r="98" spans="2:6" x14ac:dyDescent="0.3">
      <c r="B98" s="8" t="s">
        <v>60</v>
      </c>
      <c r="C98" s="28">
        <v>0</v>
      </c>
      <c r="D98" s="28"/>
      <c r="E98" s="28">
        <v>1668.04</v>
      </c>
      <c r="F98" s="28"/>
    </row>
    <row r="99" spans="2:6" x14ac:dyDescent="0.3">
      <c r="B99" s="8" t="s">
        <v>61</v>
      </c>
      <c r="C99" s="28">
        <v>0</v>
      </c>
      <c r="D99" s="28"/>
      <c r="E99" s="28">
        <v>418609.41</v>
      </c>
      <c r="F99" s="28"/>
    </row>
    <row r="100" spans="2:6" x14ac:dyDescent="0.3">
      <c r="B100" s="8" t="s">
        <v>62</v>
      </c>
      <c r="C100" s="28">
        <v>0</v>
      </c>
      <c r="D100" s="28"/>
      <c r="E100" s="28">
        <v>35459.769999999997</v>
      </c>
      <c r="F100" s="28"/>
    </row>
    <row r="101" spans="2:6" x14ac:dyDescent="0.3">
      <c r="B101" s="8" t="s">
        <v>63</v>
      </c>
      <c r="C101" s="28">
        <v>38013.279999999999</v>
      </c>
      <c r="D101" s="28"/>
      <c r="E101" s="28">
        <v>0</v>
      </c>
      <c r="F101" s="28"/>
    </row>
    <row r="102" spans="2:6" x14ac:dyDescent="0.3">
      <c r="B102" s="8" t="s">
        <v>64</v>
      </c>
      <c r="C102" s="28">
        <v>0</v>
      </c>
      <c r="D102" s="28"/>
      <c r="E102" s="28">
        <v>55612.55</v>
      </c>
      <c r="F102" s="28"/>
    </row>
    <row r="103" spans="2:6" x14ac:dyDescent="0.3">
      <c r="B103" s="8" t="s">
        <v>65</v>
      </c>
      <c r="C103" s="28">
        <v>0</v>
      </c>
      <c r="D103" s="28"/>
      <c r="E103" s="28">
        <v>1652</v>
      </c>
      <c r="F103" s="28"/>
    </row>
    <row r="104" spans="2:6" x14ac:dyDescent="0.3">
      <c r="B104" s="8" t="s">
        <v>66</v>
      </c>
      <c r="C104" s="28">
        <v>0</v>
      </c>
      <c r="D104" s="28"/>
      <c r="E104" s="28">
        <v>226783.2</v>
      </c>
      <c r="F104" s="28"/>
    </row>
    <row r="105" spans="2:6" x14ac:dyDescent="0.3">
      <c r="B105" s="8" t="s">
        <v>67</v>
      </c>
      <c r="C105" s="28">
        <v>7400</v>
      </c>
      <c r="D105" s="28"/>
      <c r="E105" s="28">
        <v>7400</v>
      </c>
      <c r="F105" s="28"/>
    </row>
    <row r="106" spans="2:6" x14ac:dyDescent="0.3">
      <c r="B106" s="8" t="s">
        <v>68</v>
      </c>
      <c r="C106" s="28">
        <v>128195.2</v>
      </c>
      <c r="D106" s="28"/>
      <c r="E106" s="28">
        <v>128195.2</v>
      </c>
      <c r="F106" s="28"/>
    </row>
    <row r="107" spans="2:6" x14ac:dyDescent="0.3">
      <c r="B107" s="8" t="s">
        <v>69</v>
      </c>
      <c r="C107" s="28">
        <v>24780</v>
      </c>
      <c r="D107" s="28"/>
      <c r="E107" s="28">
        <v>0</v>
      </c>
      <c r="F107" s="28"/>
    </row>
    <row r="108" spans="2:6" x14ac:dyDescent="0.3">
      <c r="B108" s="8" t="s">
        <v>70</v>
      </c>
      <c r="C108" s="28">
        <v>44368.38</v>
      </c>
      <c r="D108" s="28"/>
      <c r="E108" s="28">
        <v>41366.46</v>
      </c>
      <c r="F108" s="28"/>
    </row>
    <row r="109" spans="2:6" x14ac:dyDescent="0.3">
      <c r="B109" s="8" t="s">
        <v>71</v>
      </c>
      <c r="C109" s="28">
        <v>660770.5</v>
      </c>
      <c r="D109" s="28"/>
      <c r="E109" s="28">
        <v>0</v>
      </c>
      <c r="F109" s="28"/>
    </row>
    <row r="110" spans="2:6" x14ac:dyDescent="0.3">
      <c r="B110" s="8" t="s">
        <v>72</v>
      </c>
      <c r="C110" s="28">
        <v>92040</v>
      </c>
      <c r="D110" s="28"/>
      <c r="E110" s="28">
        <v>45548</v>
      </c>
      <c r="F110" s="28"/>
    </row>
    <row r="111" spans="2:6" x14ac:dyDescent="0.3">
      <c r="B111" s="8" t="s">
        <v>73</v>
      </c>
      <c r="C111" s="28">
        <v>0</v>
      </c>
      <c r="D111" s="28"/>
      <c r="E111" s="28">
        <v>7375</v>
      </c>
      <c r="F111" s="28"/>
    </row>
    <row r="112" spans="2:6" x14ac:dyDescent="0.3">
      <c r="B112" s="8" t="s">
        <v>74</v>
      </c>
      <c r="C112" s="28">
        <v>254100</v>
      </c>
      <c r="D112" s="28"/>
      <c r="E112" s="28">
        <v>0</v>
      </c>
      <c r="F112" s="28"/>
    </row>
    <row r="113" spans="2:6" x14ac:dyDescent="0.3">
      <c r="B113" s="8" t="s">
        <v>75</v>
      </c>
      <c r="C113" s="28">
        <v>29500</v>
      </c>
      <c r="D113" s="28"/>
      <c r="E113" s="28">
        <v>0</v>
      </c>
      <c r="F113" s="28"/>
    </row>
    <row r="114" spans="2:6" x14ac:dyDescent="0.3">
      <c r="B114" s="8" t="s">
        <v>76</v>
      </c>
      <c r="C114" s="28">
        <v>720000</v>
      </c>
      <c r="D114" s="28"/>
      <c r="E114" s="28">
        <v>0</v>
      </c>
      <c r="F114" s="28"/>
    </row>
    <row r="115" spans="2:6" x14ac:dyDescent="0.3">
      <c r="B115" s="8" t="s">
        <v>77</v>
      </c>
      <c r="C115" s="28">
        <v>45135</v>
      </c>
      <c r="D115" s="28"/>
      <c r="E115" s="28">
        <v>45135</v>
      </c>
      <c r="F115" s="28"/>
    </row>
    <row r="116" spans="2:6" x14ac:dyDescent="0.3">
      <c r="B116" s="8" t="s">
        <v>78</v>
      </c>
      <c r="C116" s="28">
        <v>123723</v>
      </c>
      <c r="D116" s="28"/>
      <c r="E116" s="28">
        <v>0</v>
      </c>
      <c r="F116" s="28"/>
    </row>
    <row r="117" spans="2:6" x14ac:dyDescent="0.3">
      <c r="B117" s="8" t="s">
        <v>79</v>
      </c>
      <c r="C117" s="28">
        <v>0</v>
      </c>
      <c r="D117" s="28"/>
      <c r="E117" s="28">
        <v>18541.169999999998</v>
      </c>
      <c r="F117" s="28"/>
    </row>
    <row r="118" spans="2:6" x14ac:dyDescent="0.3">
      <c r="B118" s="8" t="s">
        <v>80</v>
      </c>
      <c r="C118" s="28">
        <v>15694.5</v>
      </c>
      <c r="D118" s="28"/>
      <c r="E118" s="28">
        <v>15694.5</v>
      </c>
      <c r="F118" s="28"/>
    </row>
    <row r="119" spans="2:6" x14ac:dyDescent="0.3">
      <c r="B119" s="8" t="s">
        <v>81</v>
      </c>
      <c r="C119" s="28">
        <v>87320</v>
      </c>
      <c r="D119" s="28"/>
      <c r="E119" s="28">
        <v>87320</v>
      </c>
      <c r="F119" s="28"/>
    </row>
    <row r="120" spans="2:6" x14ac:dyDescent="0.3">
      <c r="B120" s="8" t="s">
        <v>82</v>
      </c>
      <c r="C120" s="28">
        <v>285902.88</v>
      </c>
      <c r="D120" s="28"/>
      <c r="E120" s="28">
        <v>0</v>
      </c>
      <c r="F120" s="28"/>
    </row>
    <row r="121" spans="2:6" x14ac:dyDescent="0.3">
      <c r="B121" s="8" t="s">
        <v>83</v>
      </c>
      <c r="C121" s="28">
        <v>38552.370000000003</v>
      </c>
      <c r="D121" s="28"/>
      <c r="E121" s="28">
        <v>4071</v>
      </c>
      <c r="F121" s="28"/>
    </row>
    <row r="122" spans="2:6" x14ac:dyDescent="0.3">
      <c r="B122" s="8" t="s">
        <v>84</v>
      </c>
      <c r="C122" s="28">
        <v>166000</v>
      </c>
      <c r="D122" s="28"/>
      <c r="E122" s="28">
        <v>0</v>
      </c>
      <c r="F122" s="28"/>
    </row>
    <row r="123" spans="2:6" x14ac:dyDescent="0.3">
      <c r="B123" s="8" t="s">
        <v>85</v>
      </c>
      <c r="C123" s="28">
        <v>49895.59</v>
      </c>
      <c r="D123" s="28"/>
      <c r="E123" s="28">
        <v>0</v>
      </c>
      <c r="F123" s="28"/>
    </row>
    <row r="124" spans="2:6" x14ac:dyDescent="0.3">
      <c r="B124" s="8" t="s">
        <v>86</v>
      </c>
      <c r="C124" s="28">
        <v>192208.7</v>
      </c>
      <c r="D124" s="28"/>
      <c r="E124" s="28">
        <v>192208.7</v>
      </c>
      <c r="F124" s="28"/>
    </row>
    <row r="125" spans="2:6" x14ac:dyDescent="0.3">
      <c r="B125" s="8" t="s">
        <v>87</v>
      </c>
      <c r="C125" s="28">
        <v>100300</v>
      </c>
      <c r="D125" s="28"/>
      <c r="E125" s="28">
        <v>59000</v>
      </c>
      <c r="F125" s="28"/>
    </row>
    <row r="126" spans="2:6" x14ac:dyDescent="0.3">
      <c r="B126" s="8" t="s">
        <v>88</v>
      </c>
      <c r="C126" s="28">
        <v>4325</v>
      </c>
      <c r="D126" s="28"/>
      <c r="E126" s="28">
        <v>4325</v>
      </c>
      <c r="F126" s="28"/>
    </row>
    <row r="127" spans="2:6" x14ac:dyDescent="0.3">
      <c r="B127" s="8" t="s">
        <v>89</v>
      </c>
      <c r="C127" s="28">
        <v>1041263.86</v>
      </c>
      <c r="D127" s="28"/>
      <c r="E127" s="28">
        <v>0</v>
      </c>
      <c r="F127" s="28"/>
    </row>
    <row r="128" spans="2:6" x14ac:dyDescent="0.3">
      <c r="B128" s="8" t="s">
        <v>90</v>
      </c>
      <c r="C128" s="28">
        <v>283334.37</v>
      </c>
      <c r="D128" s="28"/>
      <c r="E128" s="28">
        <v>283334.37</v>
      </c>
      <c r="F128" s="28"/>
    </row>
    <row r="129" spans="2:7" x14ac:dyDescent="0.3">
      <c r="B129" s="8" t="s">
        <v>91</v>
      </c>
      <c r="C129" s="28">
        <v>0</v>
      </c>
      <c r="D129" s="28"/>
      <c r="E129" s="28">
        <v>95143.4</v>
      </c>
      <c r="F129" s="28"/>
    </row>
    <row r="130" spans="2:7" x14ac:dyDescent="0.3">
      <c r="B130" s="8" t="s">
        <v>92</v>
      </c>
      <c r="C130" s="28">
        <v>11654.35</v>
      </c>
      <c r="D130" s="28"/>
      <c r="E130" s="28">
        <v>0</v>
      </c>
      <c r="F130" s="28"/>
    </row>
    <row r="131" spans="2:7" x14ac:dyDescent="0.3">
      <c r="B131" s="8" t="s">
        <v>93</v>
      </c>
      <c r="C131" s="28">
        <v>506043</v>
      </c>
      <c r="D131" s="28"/>
      <c r="E131" s="28">
        <v>0</v>
      </c>
      <c r="F131" s="28"/>
    </row>
    <row r="132" spans="2:7" x14ac:dyDescent="0.3">
      <c r="B132" s="8" t="s">
        <v>94</v>
      </c>
      <c r="C132" s="28">
        <v>0</v>
      </c>
      <c r="D132" s="28"/>
      <c r="E132" s="28">
        <v>504509</v>
      </c>
      <c r="F132" s="28"/>
    </row>
    <row r="133" spans="2:7" x14ac:dyDescent="0.3">
      <c r="B133" s="8" t="s">
        <v>95</v>
      </c>
      <c r="C133" s="28">
        <v>0</v>
      </c>
      <c r="D133" s="28"/>
      <c r="E133" s="28">
        <v>28272.799999999999</v>
      </c>
      <c r="F133" s="28"/>
    </row>
    <row r="134" spans="2:7" x14ac:dyDescent="0.3">
      <c r="B134" s="8" t="s">
        <v>96</v>
      </c>
      <c r="C134" s="28">
        <v>0</v>
      </c>
      <c r="D134" s="28"/>
      <c r="E134" s="28">
        <v>149431.6</v>
      </c>
      <c r="F134" s="28"/>
    </row>
    <row r="135" spans="2:7" x14ac:dyDescent="0.3">
      <c r="B135" s="8" t="s">
        <v>97</v>
      </c>
      <c r="C135" s="28">
        <v>10330</v>
      </c>
      <c r="D135" s="28"/>
      <c r="E135" s="28">
        <v>333330.71000000002</v>
      </c>
      <c r="F135" s="28"/>
    </row>
    <row r="136" spans="2:7" x14ac:dyDescent="0.3">
      <c r="B136" s="8" t="s">
        <v>98</v>
      </c>
      <c r="C136" s="28">
        <v>37760</v>
      </c>
      <c r="D136" s="28"/>
      <c r="E136" s="28">
        <v>0</v>
      </c>
      <c r="F136" s="28"/>
    </row>
    <row r="137" spans="2:7" x14ac:dyDescent="0.3">
      <c r="B137" s="8" t="s">
        <v>99</v>
      </c>
      <c r="C137" s="28">
        <v>10385.57</v>
      </c>
      <c r="D137" s="28"/>
      <c r="E137" s="28">
        <v>0</v>
      </c>
      <c r="F137" s="28"/>
    </row>
    <row r="138" spans="2:7" x14ac:dyDescent="0.3">
      <c r="B138" s="8" t="s">
        <v>100</v>
      </c>
      <c r="C138" s="28">
        <v>450000</v>
      </c>
      <c r="D138" s="28"/>
      <c r="E138" s="28">
        <v>0</v>
      </c>
      <c r="F138" s="28"/>
    </row>
    <row r="139" spans="2:7" x14ac:dyDescent="0.3">
      <c r="B139" s="8" t="s">
        <v>101</v>
      </c>
      <c r="C139" s="28">
        <v>23937.83</v>
      </c>
      <c r="D139" s="28"/>
      <c r="E139" s="28">
        <v>10339.120000000001</v>
      </c>
      <c r="F139" s="28"/>
    </row>
    <row r="140" spans="2:7" x14ac:dyDescent="0.3">
      <c r="B140" s="8" t="s">
        <v>102</v>
      </c>
      <c r="C140" s="28">
        <v>135000</v>
      </c>
      <c r="D140" s="28"/>
      <c r="E140" s="28">
        <v>135000</v>
      </c>
      <c r="F140" s="28"/>
    </row>
    <row r="141" spans="2:7" x14ac:dyDescent="0.3">
      <c r="B141" s="8" t="s">
        <v>103</v>
      </c>
      <c r="C141" s="28"/>
      <c r="D141" s="28"/>
      <c r="E141" s="28">
        <v>3540</v>
      </c>
      <c r="F141" s="28"/>
    </row>
    <row r="142" spans="2:7" ht="19.5" thickBot="1" x14ac:dyDescent="0.35">
      <c r="B142" s="2" t="s">
        <v>8</v>
      </c>
      <c r="C142" s="34">
        <f>SUM(C88:C141)</f>
        <v>5907888.2300000004</v>
      </c>
      <c r="D142" s="43"/>
      <c r="E142" s="34">
        <f>SUM(E88:E141)</f>
        <v>11972331.509999998</v>
      </c>
      <c r="F142" s="43"/>
      <c r="G142" s="60"/>
    </row>
    <row r="143" spans="2:7" ht="19.5" thickTop="1" x14ac:dyDescent="0.3">
      <c r="E143" s="61"/>
    </row>
    <row r="144" spans="2:7" x14ac:dyDescent="0.3">
      <c r="B144" s="2" t="s">
        <v>104</v>
      </c>
    </row>
    <row r="145" spans="2:6" x14ac:dyDescent="0.3">
      <c r="B145" s="8" t="s">
        <v>105</v>
      </c>
    </row>
    <row r="146" spans="2:6" x14ac:dyDescent="0.3">
      <c r="B146" s="8" t="s">
        <v>106</v>
      </c>
    </row>
    <row r="148" spans="2:6" x14ac:dyDescent="0.3">
      <c r="B148" s="10" t="s">
        <v>2</v>
      </c>
      <c r="C148" s="11">
        <v>2023</v>
      </c>
      <c r="D148" s="11"/>
      <c r="E148" s="11">
        <v>2022</v>
      </c>
      <c r="F148" s="12"/>
    </row>
    <row r="149" spans="2:6" x14ac:dyDescent="0.3">
      <c r="B149" s="8" t="s">
        <v>107</v>
      </c>
      <c r="C149" s="62">
        <v>4717.29</v>
      </c>
      <c r="D149" s="12"/>
      <c r="E149" s="62">
        <v>4489.17</v>
      </c>
      <c r="F149" s="12"/>
    </row>
    <row r="150" spans="2:6" ht="19.5" thickBot="1" x14ac:dyDescent="0.35">
      <c r="B150" s="2" t="s">
        <v>8</v>
      </c>
      <c r="C150" s="35">
        <f>+C149</f>
        <v>4717.29</v>
      </c>
      <c r="D150" s="56"/>
      <c r="E150" s="35">
        <f>+E149</f>
        <v>4489.17</v>
      </c>
      <c r="F150" s="56"/>
    </row>
    <row r="151" spans="2:6" ht="19.5" thickTop="1" x14ac:dyDescent="0.3"/>
    <row r="153" spans="2:6" x14ac:dyDescent="0.3">
      <c r="B153" s="2" t="s">
        <v>108</v>
      </c>
    </row>
    <row r="154" spans="2:6" x14ac:dyDescent="0.3">
      <c r="B154" s="8" t="s">
        <v>109</v>
      </c>
    </row>
    <row r="156" spans="2:6" x14ac:dyDescent="0.3">
      <c r="B156" s="10" t="s">
        <v>2</v>
      </c>
      <c r="C156" s="11">
        <v>2023</v>
      </c>
      <c r="D156" s="11"/>
      <c r="E156" s="11">
        <v>2022</v>
      </c>
      <c r="F156" s="12"/>
    </row>
    <row r="157" spans="2:6" x14ac:dyDescent="0.3">
      <c r="B157" s="8" t="s">
        <v>110</v>
      </c>
      <c r="C157" s="13">
        <v>0</v>
      </c>
      <c r="D157" s="13"/>
      <c r="E157" s="13">
        <v>0</v>
      </c>
      <c r="F157" s="13"/>
    </row>
    <row r="158" spans="2:6" x14ac:dyDescent="0.3">
      <c r="B158" s="8" t="s">
        <v>111</v>
      </c>
      <c r="C158" s="13">
        <v>429297134.62</v>
      </c>
      <c r="D158" s="13"/>
      <c r="E158" s="13">
        <v>254247393.78</v>
      </c>
      <c r="F158" s="13"/>
    </row>
    <row r="159" spans="2:6" x14ac:dyDescent="0.3">
      <c r="B159" s="8" t="s">
        <v>112</v>
      </c>
      <c r="C159" s="28">
        <v>2590661.0699999998</v>
      </c>
      <c r="D159" s="13"/>
      <c r="E159" s="13">
        <v>8648</v>
      </c>
      <c r="F159" s="13"/>
    </row>
    <row r="160" spans="2:6" x14ac:dyDescent="0.3">
      <c r="B160" s="8" t="s">
        <v>113</v>
      </c>
      <c r="C160" s="17">
        <v>70310522.950000003</v>
      </c>
      <c r="D160" s="13"/>
      <c r="E160" s="17">
        <v>53380267.740000002</v>
      </c>
      <c r="F160" s="13"/>
    </row>
    <row r="161" spans="2:9" ht="19.5" thickBot="1" x14ac:dyDescent="0.35">
      <c r="B161" s="2" t="s">
        <v>8</v>
      </c>
      <c r="C161" s="35">
        <f>SUM(C157:C160)</f>
        <v>502198318.63999999</v>
      </c>
      <c r="D161" s="56"/>
      <c r="E161" s="35">
        <f>SUM(E157:E160)</f>
        <v>307636309.51999998</v>
      </c>
      <c r="F161" s="56"/>
    </row>
    <row r="162" spans="2:9" ht="19.5" thickTop="1" x14ac:dyDescent="0.3">
      <c r="C162" s="63"/>
      <c r="D162" s="63"/>
      <c r="E162" s="63"/>
      <c r="F162" s="63"/>
      <c r="G162" s="60"/>
    </row>
    <row r="163" spans="2:9" x14ac:dyDescent="0.3">
      <c r="B163" s="64"/>
      <c r="C163" s="64"/>
      <c r="D163" s="64"/>
      <c r="E163" s="65"/>
      <c r="F163" s="64"/>
      <c r="G163" s="64"/>
      <c r="H163" s="66"/>
      <c r="I163" s="66"/>
    </row>
    <row r="164" spans="2:9" x14ac:dyDescent="0.3">
      <c r="B164" s="2" t="s">
        <v>114</v>
      </c>
    </row>
    <row r="165" spans="2:9" x14ac:dyDescent="0.3">
      <c r="B165" s="8" t="s">
        <v>115</v>
      </c>
    </row>
    <row r="167" spans="2:9" x14ac:dyDescent="0.3">
      <c r="B167" s="10" t="s">
        <v>2</v>
      </c>
      <c r="C167" s="11">
        <v>2023</v>
      </c>
      <c r="D167" s="11"/>
      <c r="E167" s="11">
        <v>2022</v>
      </c>
      <c r="F167" s="12"/>
      <c r="G167" s="2"/>
      <c r="H167" s="26"/>
      <c r="I167" s="67"/>
    </row>
    <row r="168" spans="2:9" ht="36.75" x14ac:dyDescent="0.3">
      <c r="B168" s="16" t="s">
        <v>116</v>
      </c>
      <c r="C168" s="27">
        <v>180202277.25</v>
      </c>
      <c r="D168" s="13"/>
      <c r="E168" s="17">
        <v>160877443.41</v>
      </c>
      <c r="F168" s="13"/>
      <c r="G168" s="68"/>
      <c r="I168" s="69"/>
    </row>
    <row r="169" spans="2:9" x14ac:dyDescent="0.3">
      <c r="B169" s="8" t="s">
        <v>117</v>
      </c>
      <c r="C169" s="28">
        <v>3540655.55</v>
      </c>
      <c r="D169" s="13"/>
      <c r="E169" s="13"/>
      <c r="F169" s="13"/>
      <c r="G169" s="68"/>
      <c r="I169" s="69"/>
    </row>
    <row r="170" spans="2:9" ht="19.5" thickBot="1" x14ac:dyDescent="0.35">
      <c r="B170" s="2" t="s">
        <v>8</v>
      </c>
      <c r="C170" s="35">
        <f>SUM(C168:C169)</f>
        <v>183742932.80000001</v>
      </c>
      <c r="D170" s="56"/>
      <c r="E170" s="35">
        <f>+E168</f>
        <v>160877443.41</v>
      </c>
      <c r="F170" s="56"/>
      <c r="G170" s="70"/>
      <c r="I170" s="71"/>
    </row>
    <row r="171" spans="2:9" ht="19.5" thickTop="1" x14ac:dyDescent="0.3">
      <c r="I171" s="72"/>
    </row>
    <row r="172" spans="2:9" x14ac:dyDescent="0.3">
      <c r="B172" s="8" t="s">
        <v>118</v>
      </c>
      <c r="C172" s="73"/>
      <c r="I172" s="74"/>
    </row>
    <row r="173" spans="2:9" x14ac:dyDescent="0.3">
      <c r="C173" s="73"/>
      <c r="I173" s="74"/>
    </row>
    <row r="174" spans="2:9" x14ac:dyDescent="0.3">
      <c r="B174" s="2" t="s">
        <v>119</v>
      </c>
      <c r="I174" s="74"/>
    </row>
    <row r="175" spans="2:9" x14ac:dyDescent="0.3">
      <c r="B175" s="8" t="s">
        <v>120</v>
      </c>
      <c r="I175" s="74"/>
    </row>
    <row r="176" spans="2:9" x14ac:dyDescent="0.3">
      <c r="I176" s="74"/>
    </row>
    <row r="177" spans="2:9" x14ac:dyDescent="0.3">
      <c r="B177" s="10" t="s">
        <v>2</v>
      </c>
      <c r="C177" s="11">
        <v>2023</v>
      </c>
      <c r="D177" s="11"/>
      <c r="E177" s="11">
        <v>2022</v>
      </c>
      <c r="F177" s="12"/>
      <c r="I177" s="74"/>
    </row>
    <row r="178" spans="2:9" x14ac:dyDescent="0.3">
      <c r="B178" s="8" t="s">
        <v>121</v>
      </c>
      <c r="C178" s="13">
        <v>36441654.119999997</v>
      </c>
      <c r="D178" s="13"/>
      <c r="E178" s="13">
        <v>39057947.450000003</v>
      </c>
      <c r="F178" s="13"/>
      <c r="G178" s="60"/>
      <c r="I178" s="75"/>
    </row>
    <row r="179" spans="2:9" x14ac:dyDescent="0.3">
      <c r="B179" s="8" t="s">
        <v>122</v>
      </c>
      <c r="C179" s="13">
        <v>0</v>
      </c>
      <c r="D179" s="13"/>
      <c r="E179" s="13">
        <v>40000</v>
      </c>
      <c r="F179" s="13"/>
      <c r="G179" s="60"/>
      <c r="I179" s="76"/>
    </row>
    <row r="180" spans="2:9" x14ac:dyDescent="0.3">
      <c r="B180" s="8" t="s">
        <v>123</v>
      </c>
      <c r="C180" s="13">
        <v>0</v>
      </c>
      <c r="D180" s="13"/>
      <c r="E180" s="13">
        <v>50000</v>
      </c>
      <c r="F180" s="13"/>
      <c r="G180" s="60"/>
      <c r="I180" s="76"/>
    </row>
    <row r="181" spans="2:9" x14ac:dyDescent="0.3">
      <c r="B181" s="8" t="s">
        <v>124</v>
      </c>
      <c r="C181" s="13">
        <v>21368500</v>
      </c>
      <c r="D181" s="13"/>
      <c r="E181" s="13">
        <v>20394727</v>
      </c>
      <c r="F181" s="13"/>
      <c r="G181" s="60"/>
      <c r="I181" s="76"/>
    </row>
    <row r="182" spans="2:9" x14ac:dyDescent="0.3">
      <c r="B182" s="8" t="s">
        <v>125</v>
      </c>
      <c r="C182" s="13">
        <v>380000</v>
      </c>
      <c r="D182" s="13"/>
      <c r="E182" s="13">
        <v>40000</v>
      </c>
      <c r="F182" s="13"/>
      <c r="G182" s="60"/>
      <c r="I182" s="76"/>
    </row>
    <row r="183" spans="2:9" x14ac:dyDescent="0.3">
      <c r="B183" s="64" t="s">
        <v>126</v>
      </c>
      <c r="C183" s="28">
        <v>4063471.19</v>
      </c>
      <c r="D183" s="13"/>
      <c r="E183" s="13">
        <v>4143552.32</v>
      </c>
      <c r="F183" s="13"/>
      <c r="G183" s="60"/>
      <c r="I183" s="77"/>
    </row>
    <row r="184" spans="2:9" x14ac:dyDescent="0.3">
      <c r="B184" s="64" t="s">
        <v>127</v>
      </c>
      <c r="C184" s="28">
        <v>4138130.24</v>
      </c>
      <c r="D184" s="13"/>
      <c r="E184" s="13">
        <v>4218673.97</v>
      </c>
      <c r="F184" s="13"/>
      <c r="G184" s="60"/>
      <c r="I184" s="78"/>
    </row>
    <row r="185" spans="2:9" x14ac:dyDescent="0.3">
      <c r="B185" s="79" t="s">
        <v>128</v>
      </c>
      <c r="C185" s="28">
        <v>574410.39</v>
      </c>
      <c r="D185" s="13"/>
      <c r="E185" s="13">
        <v>576169.34</v>
      </c>
      <c r="F185" s="13"/>
      <c r="G185" s="60"/>
      <c r="I185" s="77"/>
    </row>
    <row r="186" spans="2:9" x14ac:dyDescent="0.3">
      <c r="B186" s="8" t="s">
        <v>129</v>
      </c>
      <c r="C186" s="13">
        <v>360000</v>
      </c>
      <c r="D186" s="13"/>
      <c r="E186" s="13">
        <v>360000</v>
      </c>
      <c r="F186" s="13"/>
      <c r="G186" s="60"/>
      <c r="I186" s="78"/>
    </row>
    <row r="187" spans="2:9" x14ac:dyDescent="0.3">
      <c r="B187" s="8" t="s">
        <v>130</v>
      </c>
      <c r="C187" s="13">
        <v>118755</v>
      </c>
      <c r="D187" s="13"/>
      <c r="E187" s="13">
        <v>127890</v>
      </c>
      <c r="F187" s="13"/>
      <c r="G187" s="60"/>
      <c r="I187" s="77"/>
    </row>
    <row r="188" spans="2:9" x14ac:dyDescent="0.3">
      <c r="B188" s="8" t="s">
        <v>131</v>
      </c>
      <c r="C188" s="13">
        <v>246000</v>
      </c>
      <c r="D188" s="13"/>
      <c r="E188" s="13">
        <v>456000</v>
      </c>
      <c r="F188" s="13"/>
      <c r="G188" s="60"/>
      <c r="I188" s="77"/>
    </row>
    <row r="189" spans="2:9" x14ac:dyDescent="0.3">
      <c r="B189" s="8" t="s">
        <v>132</v>
      </c>
      <c r="C189" s="13">
        <v>9689313.8100000005</v>
      </c>
      <c r="D189" s="13"/>
      <c r="E189" s="13">
        <v>9451368.7699999996</v>
      </c>
      <c r="F189" s="13"/>
      <c r="G189" s="60"/>
      <c r="I189" s="77"/>
    </row>
    <row r="190" spans="2:9" x14ac:dyDescent="0.3">
      <c r="B190" s="8" t="s">
        <v>133</v>
      </c>
      <c r="C190" s="13">
        <v>166416.4</v>
      </c>
      <c r="D190" s="13"/>
      <c r="E190" s="13">
        <v>0</v>
      </c>
      <c r="F190" s="13"/>
      <c r="G190" s="60"/>
      <c r="I190" s="77"/>
    </row>
    <row r="191" spans="2:9" x14ac:dyDescent="0.3">
      <c r="B191" s="8" t="s">
        <v>134</v>
      </c>
      <c r="C191" s="13">
        <v>4540000</v>
      </c>
      <c r="D191" s="13"/>
      <c r="E191" s="13">
        <v>0</v>
      </c>
      <c r="F191" s="13"/>
      <c r="G191" s="60"/>
      <c r="I191" s="77"/>
    </row>
    <row r="192" spans="2:9" x14ac:dyDescent="0.3">
      <c r="B192" s="8" t="s">
        <v>135</v>
      </c>
      <c r="C192" s="13">
        <v>1416958.92</v>
      </c>
      <c r="D192" s="13"/>
      <c r="E192" s="13">
        <v>434342.42</v>
      </c>
      <c r="F192" s="13"/>
      <c r="G192" s="60"/>
      <c r="I192" s="77"/>
    </row>
    <row r="193" spans="2:9" ht="19.5" thickBot="1" x14ac:dyDescent="0.35">
      <c r="B193" s="2" t="s">
        <v>8</v>
      </c>
      <c r="C193" s="35">
        <f>SUM(C178:C192)</f>
        <v>83503610.070000008</v>
      </c>
      <c r="D193" s="13"/>
      <c r="E193" s="35">
        <f>SUM(E178:E192)</f>
        <v>79350671.270000011</v>
      </c>
      <c r="F193" s="13"/>
      <c r="G193" s="60"/>
      <c r="I193" s="80"/>
    </row>
    <row r="194" spans="2:9" ht="19.5" thickTop="1" x14ac:dyDescent="0.3">
      <c r="B194" s="8" t="s">
        <v>136</v>
      </c>
    </row>
    <row r="195" spans="2:9" ht="77.25" customHeight="1" x14ac:dyDescent="0.3">
      <c r="B195" s="97" t="s">
        <v>137</v>
      </c>
      <c r="C195" s="97"/>
      <c r="D195" s="97"/>
      <c r="E195" s="97"/>
      <c r="F195" s="97"/>
      <c r="G195" s="97"/>
      <c r="H195" s="81"/>
      <c r="I195" s="81"/>
    </row>
    <row r="196" spans="2:9" ht="63" customHeight="1" x14ac:dyDescent="0.3">
      <c r="B196" s="94" t="s">
        <v>138</v>
      </c>
      <c r="C196" s="94"/>
      <c r="D196" s="94"/>
      <c r="E196" s="94"/>
      <c r="F196" s="94"/>
      <c r="G196" s="94"/>
      <c r="H196" s="26"/>
      <c r="I196" s="26"/>
    </row>
    <row r="197" spans="2:9" x14ac:dyDescent="0.3">
      <c r="B197" s="2"/>
      <c r="C197" s="2"/>
      <c r="D197" s="2"/>
      <c r="E197" s="2"/>
      <c r="F197" s="2"/>
      <c r="G197" s="2"/>
      <c r="H197" s="26"/>
      <c r="I197" s="26"/>
    </row>
    <row r="198" spans="2:9" x14ac:dyDescent="0.3">
      <c r="B198" s="2"/>
      <c r="C198" s="2"/>
      <c r="D198" s="2"/>
      <c r="E198" s="2"/>
      <c r="F198" s="2"/>
      <c r="G198" s="2"/>
      <c r="H198" s="26"/>
      <c r="I198" s="26"/>
    </row>
    <row r="199" spans="2:9" x14ac:dyDescent="0.3">
      <c r="B199" s="2" t="s">
        <v>139</v>
      </c>
    </row>
    <row r="200" spans="2:9" x14ac:dyDescent="0.3">
      <c r="B200" s="8" t="s">
        <v>140</v>
      </c>
    </row>
    <row r="202" spans="2:9" x14ac:dyDescent="0.3">
      <c r="B202" s="10" t="s">
        <v>141</v>
      </c>
      <c r="C202" s="11">
        <v>2023</v>
      </c>
      <c r="D202" s="82"/>
      <c r="E202" s="11">
        <v>2022</v>
      </c>
      <c r="F202" s="63"/>
      <c r="I202" s="83"/>
    </row>
    <row r="203" spans="2:9" x14ac:dyDescent="0.3">
      <c r="B203" s="8" t="s">
        <v>142</v>
      </c>
      <c r="C203" s="84">
        <v>0</v>
      </c>
      <c r="D203" s="85"/>
      <c r="E203" s="85">
        <v>20000</v>
      </c>
      <c r="F203" s="85"/>
      <c r="G203" s="86"/>
      <c r="I203" s="87"/>
    </row>
    <row r="204" spans="2:9" x14ac:dyDescent="0.3">
      <c r="B204" s="8" t="s">
        <v>143</v>
      </c>
      <c r="C204" s="84">
        <v>75000</v>
      </c>
      <c r="D204" s="85"/>
      <c r="E204" s="85">
        <v>0</v>
      </c>
      <c r="F204" s="85"/>
      <c r="G204" s="88"/>
      <c r="I204" s="87"/>
    </row>
    <row r="205" spans="2:9" x14ac:dyDescent="0.3">
      <c r="B205" s="8" t="s">
        <v>144</v>
      </c>
      <c r="C205" s="84">
        <v>75000</v>
      </c>
      <c r="D205" s="84"/>
      <c r="E205" s="84">
        <v>100000</v>
      </c>
      <c r="F205" s="84"/>
      <c r="G205" s="88"/>
      <c r="I205" s="89"/>
    </row>
    <row r="206" spans="2:9" x14ac:dyDescent="0.3">
      <c r="B206" s="8" t="s">
        <v>145</v>
      </c>
      <c r="C206" s="27">
        <v>688918.05</v>
      </c>
      <c r="D206" s="28"/>
      <c r="E206" s="27">
        <v>523824.89</v>
      </c>
      <c r="F206" s="13"/>
      <c r="G206" s="90"/>
      <c r="I206" s="87"/>
    </row>
    <row r="207" spans="2:9" ht="19.5" thickBot="1" x14ac:dyDescent="0.35">
      <c r="B207" s="2" t="s">
        <v>8</v>
      </c>
      <c r="C207" s="34">
        <f>+C203+C204+C205+C206</f>
        <v>838918.05</v>
      </c>
      <c r="D207" s="56"/>
      <c r="E207" s="35">
        <f>+E203+E204+E205+E206</f>
        <v>643824.89</v>
      </c>
      <c r="F207" s="56"/>
      <c r="I207" s="91"/>
    </row>
    <row r="208" spans="2:9" ht="19.5" thickTop="1" x14ac:dyDescent="0.3">
      <c r="B208" s="2"/>
      <c r="C208" s="56"/>
      <c r="D208" s="56"/>
      <c r="E208" s="56"/>
      <c r="F208" s="56"/>
    </row>
    <row r="209" spans="2:6" x14ac:dyDescent="0.3">
      <c r="B209" s="2"/>
      <c r="C209" s="56"/>
      <c r="D209" s="56"/>
      <c r="E209" s="56"/>
      <c r="F209" s="56"/>
    </row>
    <row r="210" spans="2:6" x14ac:dyDescent="0.3">
      <c r="B210" s="2"/>
      <c r="C210" s="63"/>
      <c r="D210" s="63"/>
      <c r="E210" s="63"/>
      <c r="F210" s="63"/>
    </row>
    <row r="211" spans="2:6" x14ac:dyDescent="0.3">
      <c r="B211" s="2"/>
      <c r="C211" s="63"/>
      <c r="D211" s="63"/>
      <c r="E211" s="63"/>
      <c r="F211" s="63"/>
    </row>
    <row r="212" spans="2:6" x14ac:dyDescent="0.3">
      <c r="B212" s="2" t="s">
        <v>146</v>
      </c>
    </row>
    <row r="213" spans="2:6" x14ac:dyDescent="0.3">
      <c r="B213" s="8" t="s">
        <v>147</v>
      </c>
    </row>
    <row r="215" spans="2:6" x14ac:dyDescent="0.3">
      <c r="B215" s="10" t="s">
        <v>2</v>
      </c>
      <c r="C215" s="11">
        <v>2023</v>
      </c>
      <c r="D215" s="11"/>
      <c r="E215" s="11">
        <v>2022</v>
      </c>
      <c r="F215" s="12"/>
    </row>
    <row r="216" spans="2:6" x14ac:dyDescent="0.3">
      <c r="B216" s="8" t="s">
        <v>148</v>
      </c>
      <c r="C216" s="28">
        <v>131255.16</v>
      </c>
      <c r="D216" s="28"/>
      <c r="E216" s="28">
        <v>135417.5</v>
      </c>
      <c r="F216" s="13"/>
    </row>
    <row r="217" spans="2:6" x14ac:dyDescent="0.3">
      <c r="B217" s="8" t="s">
        <v>149</v>
      </c>
      <c r="C217" s="28">
        <v>33700</v>
      </c>
      <c r="D217" s="28"/>
      <c r="E217" s="28">
        <v>128220</v>
      </c>
      <c r="F217" s="13"/>
    </row>
    <row r="218" spans="2:6" x14ac:dyDescent="0.3">
      <c r="B218" s="8" t="s">
        <v>150</v>
      </c>
      <c r="C218" s="28">
        <v>1404.95</v>
      </c>
      <c r="D218" s="28"/>
      <c r="E218" s="28">
        <v>0</v>
      </c>
      <c r="F218" s="13"/>
    </row>
    <row r="219" spans="2:6" x14ac:dyDescent="0.3">
      <c r="B219" s="8" t="s">
        <v>151</v>
      </c>
      <c r="C219" s="28">
        <v>460554</v>
      </c>
      <c r="D219" s="28"/>
      <c r="E219" s="28">
        <v>314942</v>
      </c>
      <c r="F219" s="13"/>
    </row>
    <row r="220" spans="2:6" x14ac:dyDescent="0.3">
      <c r="B220" s="8" t="s">
        <v>152</v>
      </c>
      <c r="C220" s="28">
        <v>202459.8</v>
      </c>
      <c r="D220" s="28"/>
      <c r="E220" s="28">
        <v>233463</v>
      </c>
      <c r="F220" s="13"/>
    </row>
    <row r="221" spans="2:6" x14ac:dyDescent="0.3">
      <c r="B221" s="8" t="s">
        <v>153</v>
      </c>
      <c r="C221" s="28">
        <v>6800</v>
      </c>
      <c r="D221" s="28"/>
      <c r="E221" s="28">
        <v>22850</v>
      </c>
      <c r="F221" s="13"/>
    </row>
    <row r="222" spans="2:6" x14ac:dyDescent="0.3">
      <c r="B222" s="8" t="s">
        <v>154</v>
      </c>
      <c r="C222" s="28">
        <v>5286.4</v>
      </c>
      <c r="D222" s="28"/>
      <c r="E222" s="28">
        <v>3500</v>
      </c>
      <c r="F222" s="13"/>
    </row>
    <row r="223" spans="2:6" x14ac:dyDescent="0.3">
      <c r="B223" s="8" t="s">
        <v>155</v>
      </c>
      <c r="C223" s="28">
        <v>5562</v>
      </c>
      <c r="D223" s="28"/>
      <c r="E223" s="28">
        <v>7375</v>
      </c>
      <c r="F223" s="13"/>
    </row>
    <row r="224" spans="2:6" x14ac:dyDescent="0.3">
      <c r="B224" s="8" t="s">
        <v>156</v>
      </c>
      <c r="C224" s="28">
        <v>2533900</v>
      </c>
      <c r="D224" s="28"/>
      <c r="E224" s="28">
        <v>2600000</v>
      </c>
      <c r="F224" s="13"/>
    </row>
    <row r="225" spans="2:12" x14ac:dyDescent="0.3">
      <c r="B225" s="8" t="s">
        <v>157</v>
      </c>
      <c r="C225" s="28">
        <v>700000</v>
      </c>
      <c r="D225" s="28"/>
      <c r="E225" s="28">
        <v>400000</v>
      </c>
      <c r="F225" s="13"/>
    </row>
    <row r="226" spans="2:12" x14ac:dyDescent="0.3">
      <c r="B226" s="8" t="s">
        <v>158</v>
      </c>
      <c r="C226" s="28">
        <v>1775</v>
      </c>
      <c r="D226" s="28"/>
      <c r="E226" s="28">
        <v>0</v>
      </c>
      <c r="F226" s="13"/>
    </row>
    <row r="227" spans="2:12" x14ac:dyDescent="0.3">
      <c r="B227" s="8" t="s">
        <v>159</v>
      </c>
      <c r="C227" s="28">
        <v>11654.35</v>
      </c>
      <c r="D227" s="28"/>
      <c r="E227" s="28">
        <v>0</v>
      </c>
      <c r="F227" s="13"/>
    </row>
    <row r="228" spans="2:12" x14ac:dyDescent="0.3">
      <c r="B228" s="8" t="s">
        <v>160</v>
      </c>
      <c r="C228" s="28">
        <v>0</v>
      </c>
      <c r="D228" s="28"/>
      <c r="E228" s="28">
        <v>15930</v>
      </c>
      <c r="F228" s="13"/>
    </row>
    <row r="229" spans="2:12" x14ac:dyDescent="0.3">
      <c r="B229" s="8" t="s">
        <v>161</v>
      </c>
      <c r="C229" s="28">
        <v>708</v>
      </c>
      <c r="D229" s="28"/>
      <c r="E229" s="28">
        <v>35590</v>
      </c>
      <c r="F229" s="13"/>
    </row>
    <row r="230" spans="2:12" x14ac:dyDescent="0.3">
      <c r="B230" s="8" t="s">
        <v>162</v>
      </c>
      <c r="C230" s="28">
        <v>0</v>
      </c>
      <c r="D230" s="28"/>
      <c r="E230" s="28">
        <v>6907</v>
      </c>
      <c r="F230" s="13"/>
    </row>
    <row r="231" spans="2:12" x14ac:dyDescent="0.3">
      <c r="B231" s="8" t="s">
        <v>163</v>
      </c>
      <c r="C231" s="28">
        <v>3372.69</v>
      </c>
      <c r="D231" s="28"/>
      <c r="E231" s="28">
        <v>294240.32</v>
      </c>
      <c r="F231" s="13"/>
    </row>
    <row r="232" spans="2:12" x14ac:dyDescent="0.3">
      <c r="B232" s="8" t="s">
        <v>164</v>
      </c>
      <c r="C232" s="28">
        <v>1235815.58</v>
      </c>
      <c r="D232" s="28"/>
      <c r="E232" s="28">
        <v>1299129.82</v>
      </c>
      <c r="F232" s="13"/>
    </row>
    <row r="233" spans="2:12" x14ac:dyDescent="0.3">
      <c r="B233" s="8" t="s">
        <v>165</v>
      </c>
      <c r="C233" s="28">
        <v>750000</v>
      </c>
      <c r="D233" s="28"/>
      <c r="E233" s="28">
        <v>0</v>
      </c>
      <c r="F233" s="13"/>
    </row>
    <row r="234" spans="2:12" x14ac:dyDescent="0.3">
      <c r="B234" s="8" t="s">
        <v>166</v>
      </c>
      <c r="C234" s="28">
        <v>6678</v>
      </c>
      <c r="D234" s="28"/>
      <c r="E234" s="28">
        <v>0</v>
      </c>
      <c r="F234" s="13"/>
    </row>
    <row r="235" spans="2:12" x14ac:dyDescent="0.3">
      <c r="B235" s="8" t="s">
        <v>167</v>
      </c>
      <c r="C235" s="28">
        <v>1910</v>
      </c>
      <c r="D235" s="28"/>
      <c r="E235" s="28">
        <v>0</v>
      </c>
      <c r="F235" s="13"/>
    </row>
    <row r="236" spans="2:12" x14ac:dyDescent="0.3">
      <c r="B236" s="8" t="s">
        <v>168</v>
      </c>
      <c r="C236" s="28">
        <v>1225847.6599999999</v>
      </c>
      <c r="D236" s="28"/>
      <c r="E236" s="28">
        <v>101327.12</v>
      </c>
      <c r="F236" s="13"/>
    </row>
    <row r="237" spans="2:12" x14ac:dyDescent="0.3">
      <c r="B237" s="8" t="s">
        <v>169</v>
      </c>
      <c r="C237" s="28">
        <v>63474.8</v>
      </c>
      <c r="D237" s="28"/>
      <c r="E237" s="28">
        <v>19636</v>
      </c>
      <c r="F237" s="13"/>
    </row>
    <row r="238" spans="2:12" x14ac:dyDescent="0.3">
      <c r="B238" s="8" t="s">
        <v>170</v>
      </c>
      <c r="C238" s="27">
        <v>5365.51</v>
      </c>
      <c r="D238" s="28"/>
      <c r="E238" s="27">
        <v>13331</v>
      </c>
      <c r="F238" s="13"/>
    </row>
    <row r="239" spans="2:12" ht="19.5" thickBot="1" x14ac:dyDescent="0.35">
      <c r="B239" s="2" t="s">
        <v>8</v>
      </c>
      <c r="C239" s="35">
        <f>SUM(C216:C238)</f>
        <v>7387523.8999999994</v>
      </c>
      <c r="D239" s="56"/>
      <c r="E239" s="35">
        <f>SUM(E216:E238)</f>
        <v>5631858.7600000007</v>
      </c>
      <c r="F239" s="56"/>
      <c r="G239" s="86"/>
      <c r="I239" s="80"/>
      <c r="L239" s="92"/>
    </row>
    <row r="240" spans="2:12" ht="19.5" thickTop="1" x14ac:dyDescent="0.3">
      <c r="B240" s="2"/>
      <c r="C240" s="56"/>
      <c r="D240" s="56"/>
      <c r="E240" s="56"/>
      <c r="F240" s="56"/>
      <c r="G240" s="86"/>
      <c r="I240" s="80"/>
      <c r="L240" s="92"/>
    </row>
    <row r="241" spans="2:12" ht="42" customHeight="1" x14ac:dyDescent="0.3">
      <c r="B241" s="94" t="s">
        <v>171</v>
      </c>
      <c r="C241" s="94"/>
      <c r="D241" s="94"/>
      <c r="E241" s="94"/>
      <c r="F241" s="94"/>
      <c r="G241" s="94"/>
      <c r="I241" s="80"/>
      <c r="L241" s="92"/>
    </row>
    <row r="242" spans="2:12" x14ac:dyDescent="0.3">
      <c r="B242" s="2"/>
      <c r="C242" s="56"/>
      <c r="D242" s="56"/>
      <c r="E242" s="56"/>
      <c r="F242" s="56"/>
      <c r="G242" s="86"/>
      <c r="I242" s="80"/>
      <c r="L242" s="92"/>
    </row>
    <row r="243" spans="2:12" x14ac:dyDescent="0.3">
      <c r="C243" s="61"/>
    </row>
    <row r="244" spans="2:12" x14ac:dyDescent="0.3">
      <c r="B244" s="2" t="s">
        <v>172</v>
      </c>
      <c r="C244" s="63"/>
      <c r="D244" s="63"/>
      <c r="E244" s="63"/>
      <c r="F244" s="63"/>
    </row>
    <row r="245" spans="2:12" x14ac:dyDescent="0.3">
      <c r="B245" s="8" t="s">
        <v>173</v>
      </c>
      <c r="C245" s="63"/>
      <c r="D245" s="63"/>
      <c r="E245" s="63"/>
      <c r="F245" s="63"/>
    </row>
    <row r="246" spans="2:12" x14ac:dyDescent="0.3">
      <c r="C246" s="63"/>
      <c r="D246" s="63"/>
      <c r="E246" s="63"/>
      <c r="F246" s="63"/>
    </row>
    <row r="247" spans="2:12" x14ac:dyDescent="0.3">
      <c r="B247" s="10" t="s">
        <v>2</v>
      </c>
      <c r="C247" s="11">
        <v>2023</v>
      </c>
      <c r="D247" s="11"/>
      <c r="E247" s="11">
        <v>2022</v>
      </c>
      <c r="F247" s="12"/>
    </row>
    <row r="248" spans="2:12" x14ac:dyDescent="0.3">
      <c r="B248" s="8" t="s">
        <v>174</v>
      </c>
      <c r="C248" s="28">
        <v>285101.96000000002</v>
      </c>
      <c r="D248" s="28"/>
      <c r="E248" s="28">
        <v>97205.03</v>
      </c>
      <c r="F248" s="28"/>
    </row>
    <row r="249" spans="2:12" x14ac:dyDescent="0.3">
      <c r="B249" s="8" t="s">
        <v>175</v>
      </c>
      <c r="C249" s="28">
        <v>1012267.68</v>
      </c>
      <c r="D249" s="28"/>
      <c r="E249" s="28">
        <v>926261.15</v>
      </c>
      <c r="F249" s="28"/>
    </row>
    <row r="250" spans="2:12" x14ac:dyDescent="0.3">
      <c r="B250" s="8" t="s">
        <v>176</v>
      </c>
      <c r="C250" s="28">
        <v>370632.24</v>
      </c>
      <c r="D250" s="28"/>
      <c r="E250" s="28">
        <v>375666.69</v>
      </c>
      <c r="F250" s="28"/>
    </row>
    <row r="251" spans="2:12" x14ac:dyDescent="0.3">
      <c r="B251" s="8" t="s">
        <v>177</v>
      </c>
      <c r="C251" s="27">
        <v>0</v>
      </c>
      <c r="D251" s="28"/>
      <c r="E251" s="27">
        <v>1777400.88</v>
      </c>
      <c r="F251" s="28"/>
    </row>
    <row r="252" spans="2:12" ht="19.5" thickBot="1" x14ac:dyDescent="0.35">
      <c r="B252" s="2" t="s">
        <v>8</v>
      </c>
      <c r="C252" s="34">
        <f>+C248+C249+C250+C251</f>
        <v>1668001.8800000001</v>
      </c>
      <c r="D252" s="28"/>
      <c r="E252" s="34">
        <f>+E248+E249+E250+E251</f>
        <v>3176533.75</v>
      </c>
      <c r="F252" s="28"/>
      <c r="G252" s="32"/>
    </row>
    <row r="253" spans="2:12" ht="19.5" thickTop="1" x14ac:dyDescent="0.3">
      <c r="C253" s="61"/>
      <c r="G253" s="61"/>
    </row>
    <row r="254" spans="2:12" x14ac:dyDescent="0.3">
      <c r="B254" s="2" t="s">
        <v>178</v>
      </c>
    </row>
    <row r="255" spans="2:12" x14ac:dyDescent="0.3">
      <c r="B255" s="8" t="s">
        <v>179</v>
      </c>
    </row>
    <row r="257" spans="2:6" x14ac:dyDescent="0.3">
      <c r="B257" s="10" t="s">
        <v>2</v>
      </c>
      <c r="C257" s="11">
        <v>2023</v>
      </c>
      <c r="D257" s="11"/>
      <c r="E257" s="11">
        <v>2022</v>
      </c>
      <c r="F257" s="12"/>
    </row>
    <row r="258" spans="2:6" x14ac:dyDescent="0.3">
      <c r="B258" s="8" t="s">
        <v>180</v>
      </c>
      <c r="C258" s="13">
        <v>372278.7</v>
      </c>
      <c r="D258" s="13"/>
      <c r="E258" s="28">
        <v>461871.51</v>
      </c>
      <c r="F258" s="13"/>
    </row>
    <row r="259" spans="2:6" x14ac:dyDescent="0.3">
      <c r="B259" s="8" t="s">
        <v>181</v>
      </c>
      <c r="C259" s="13">
        <v>1061843.94</v>
      </c>
      <c r="D259" s="13"/>
      <c r="E259" s="28">
        <v>1401675.39</v>
      </c>
      <c r="F259" s="13"/>
    </row>
    <row r="260" spans="2:6" x14ac:dyDescent="0.3">
      <c r="B260" s="8" t="s">
        <v>182</v>
      </c>
      <c r="C260" s="13">
        <v>5140553.29</v>
      </c>
      <c r="D260" s="13"/>
      <c r="E260" s="28">
        <v>4875456.6100000003</v>
      </c>
      <c r="F260" s="13"/>
    </row>
    <row r="261" spans="2:6" x14ac:dyDescent="0.3">
      <c r="B261" s="8" t="s">
        <v>183</v>
      </c>
      <c r="C261" s="13">
        <v>831649.24</v>
      </c>
      <c r="D261" s="13"/>
      <c r="E261" s="28">
        <v>795218.34</v>
      </c>
      <c r="F261" s="13"/>
    </row>
    <row r="262" spans="2:6" x14ac:dyDescent="0.3">
      <c r="B262" s="8" t="s">
        <v>184</v>
      </c>
      <c r="C262" s="13">
        <v>4050</v>
      </c>
      <c r="D262" s="13"/>
      <c r="E262" s="28">
        <v>4860</v>
      </c>
      <c r="F262" s="13"/>
    </row>
    <row r="263" spans="2:6" x14ac:dyDescent="0.3">
      <c r="B263" s="8" t="s">
        <v>185</v>
      </c>
      <c r="C263" s="13">
        <v>11440</v>
      </c>
      <c r="D263" s="13"/>
      <c r="E263" s="28">
        <v>12660</v>
      </c>
      <c r="F263" s="13"/>
    </row>
    <row r="264" spans="2:6" x14ac:dyDescent="0.3">
      <c r="B264" s="8" t="s">
        <v>186</v>
      </c>
      <c r="C264" s="13">
        <v>1625875.51</v>
      </c>
      <c r="D264" s="13"/>
      <c r="E264" s="28">
        <v>0</v>
      </c>
      <c r="F264" s="13"/>
    </row>
    <row r="265" spans="2:6" x14ac:dyDescent="0.3">
      <c r="B265" s="8" t="s">
        <v>187</v>
      </c>
      <c r="C265" s="13">
        <v>275256.15999999997</v>
      </c>
      <c r="D265" s="13"/>
      <c r="E265" s="28">
        <v>307121.26</v>
      </c>
      <c r="F265" s="13"/>
    </row>
    <row r="266" spans="2:6" x14ac:dyDescent="0.3">
      <c r="B266" s="8" t="s">
        <v>188</v>
      </c>
      <c r="C266" s="13">
        <v>0</v>
      </c>
      <c r="D266" s="13"/>
      <c r="E266" s="28">
        <v>232100</v>
      </c>
      <c r="F266" s="13"/>
    </row>
    <row r="267" spans="2:6" x14ac:dyDescent="0.3">
      <c r="B267" s="8" t="s">
        <v>189</v>
      </c>
      <c r="C267" s="13">
        <v>0</v>
      </c>
      <c r="D267" s="13"/>
      <c r="E267" s="28">
        <v>167808</v>
      </c>
      <c r="F267" s="13"/>
    </row>
    <row r="268" spans="2:6" x14ac:dyDescent="0.3">
      <c r="B268" s="8" t="s">
        <v>190</v>
      </c>
      <c r="C268" s="13">
        <v>112259.92</v>
      </c>
      <c r="D268" s="13"/>
      <c r="E268" s="28">
        <v>295043</v>
      </c>
      <c r="F268" s="13"/>
    </row>
    <row r="269" spans="2:6" x14ac:dyDescent="0.3">
      <c r="B269" s="8" t="s">
        <v>191</v>
      </c>
      <c r="C269" s="13">
        <v>82096</v>
      </c>
      <c r="D269" s="13"/>
      <c r="E269" s="28">
        <v>114578</v>
      </c>
      <c r="F269" s="13"/>
    </row>
    <row r="270" spans="2:6" x14ac:dyDescent="0.3">
      <c r="B270" s="8" t="s">
        <v>192</v>
      </c>
      <c r="C270" s="13">
        <v>24710</v>
      </c>
      <c r="D270" s="13"/>
      <c r="E270" s="28">
        <v>0</v>
      </c>
      <c r="F270" s="13"/>
    </row>
    <row r="271" spans="2:6" x14ac:dyDescent="0.3">
      <c r="B271" s="8" t="s">
        <v>193</v>
      </c>
      <c r="C271" s="13">
        <v>4763.1000000000004</v>
      </c>
      <c r="D271" s="13"/>
      <c r="E271" s="28">
        <v>0</v>
      </c>
      <c r="F271" s="13"/>
    </row>
    <row r="272" spans="2:6" x14ac:dyDescent="0.3">
      <c r="B272" s="8" t="s">
        <v>194</v>
      </c>
      <c r="C272" s="13">
        <v>5889427.8099999996</v>
      </c>
      <c r="D272" s="13"/>
      <c r="E272" s="28">
        <v>3698710.83</v>
      </c>
      <c r="F272" s="13"/>
    </row>
    <row r="273" spans="2:9" x14ac:dyDescent="0.3">
      <c r="B273" s="8" t="s">
        <v>195</v>
      </c>
      <c r="C273" s="13">
        <v>853990</v>
      </c>
      <c r="D273" s="13"/>
      <c r="E273" s="28">
        <v>828736.16</v>
      </c>
      <c r="F273" s="13"/>
    </row>
    <row r="274" spans="2:9" x14ac:dyDescent="0.3">
      <c r="B274" s="8" t="s">
        <v>196</v>
      </c>
      <c r="C274" s="13">
        <v>0</v>
      </c>
      <c r="D274" s="13"/>
      <c r="E274" s="28">
        <v>17710.810000000001</v>
      </c>
      <c r="F274" s="13">
        <v>17710.810000000001</v>
      </c>
    </row>
    <row r="275" spans="2:9" x14ac:dyDescent="0.3">
      <c r="B275" s="8" t="s">
        <v>197</v>
      </c>
      <c r="C275" s="28">
        <v>301138.84999999998</v>
      </c>
      <c r="D275" s="13"/>
      <c r="E275" s="28">
        <v>274026.36</v>
      </c>
      <c r="F275" s="13"/>
    </row>
    <row r="276" spans="2:9" x14ac:dyDescent="0.3">
      <c r="B276" s="8" t="s">
        <v>198</v>
      </c>
      <c r="C276" s="13">
        <v>0</v>
      </c>
      <c r="D276" s="13"/>
      <c r="E276" s="28">
        <v>13924</v>
      </c>
      <c r="F276" s="13"/>
    </row>
    <row r="277" spans="2:9" x14ac:dyDescent="0.3">
      <c r="B277" s="8" t="s">
        <v>199</v>
      </c>
      <c r="C277" s="13">
        <v>69912.820000000007</v>
      </c>
      <c r="D277" s="13"/>
      <c r="E277" s="28">
        <v>20591</v>
      </c>
      <c r="F277" s="13"/>
    </row>
    <row r="278" spans="2:9" x14ac:dyDescent="0.3">
      <c r="B278" s="8" t="s">
        <v>200</v>
      </c>
      <c r="C278" s="13">
        <v>0</v>
      </c>
      <c r="D278" s="13"/>
      <c r="E278" s="28">
        <v>1530777.89</v>
      </c>
      <c r="F278" s="13"/>
    </row>
    <row r="279" spans="2:9" x14ac:dyDescent="0.3">
      <c r="B279" s="8" t="s">
        <v>201</v>
      </c>
      <c r="C279" s="13">
        <v>5700</v>
      </c>
      <c r="D279" s="13"/>
      <c r="E279" s="28">
        <v>0</v>
      </c>
      <c r="F279" s="13"/>
    </row>
    <row r="280" spans="2:9" x14ac:dyDescent="0.3">
      <c r="B280" s="8" t="s">
        <v>202</v>
      </c>
      <c r="C280" s="13">
        <v>2000</v>
      </c>
      <c r="D280" s="13"/>
      <c r="E280" s="28">
        <v>0</v>
      </c>
      <c r="F280" s="13"/>
    </row>
    <row r="281" spans="2:9" x14ac:dyDescent="0.3">
      <c r="B281" s="8" t="s">
        <v>203</v>
      </c>
      <c r="C281" s="13">
        <v>0</v>
      </c>
      <c r="D281" s="13"/>
      <c r="E281" s="28">
        <v>27612</v>
      </c>
      <c r="F281" s="13"/>
    </row>
    <row r="282" spans="2:9" x14ac:dyDescent="0.3">
      <c r="B282" s="8" t="s">
        <v>204</v>
      </c>
      <c r="C282" s="13">
        <v>40120</v>
      </c>
      <c r="D282" s="13"/>
      <c r="E282" s="28">
        <v>0</v>
      </c>
      <c r="F282" s="13"/>
    </row>
    <row r="283" spans="2:9" x14ac:dyDescent="0.3">
      <c r="B283" s="8" t="s">
        <v>205</v>
      </c>
      <c r="C283" s="13"/>
      <c r="D283" s="13"/>
      <c r="E283" s="28">
        <v>772630</v>
      </c>
      <c r="F283" s="13"/>
    </row>
    <row r="284" spans="2:9" x14ac:dyDescent="0.3">
      <c r="B284" s="8" t="s">
        <v>206</v>
      </c>
      <c r="C284" s="13">
        <v>275917.90000000002</v>
      </c>
      <c r="D284" s="13"/>
      <c r="E284" s="28">
        <v>104694</v>
      </c>
      <c r="F284" s="13"/>
    </row>
    <row r="285" spans="2:9" x14ac:dyDescent="0.3">
      <c r="B285" s="8" t="s">
        <v>207</v>
      </c>
      <c r="C285" s="13">
        <v>9196.33</v>
      </c>
      <c r="D285" s="13"/>
      <c r="E285" s="28">
        <v>0</v>
      </c>
      <c r="F285" s="13"/>
    </row>
    <row r="286" spans="2:9" x14ac:dyDescent="0.3">
      <c r="B286" s="8" t="s">
        <v>208</v>
      </c>
      <c r="C286" s="13">
        <v>1207807.51</v>
      </c>
      <c r="D286" s="13"/>
      <c r="E286" s="28">
        <v>0</v>
      </c>
      <c r="F286" s="13"/>
    </row>
    <row r="287" spans="2:9" x14ac:dyDescent="0.3">
      <c r="B287" s="8" t="s">
        <v>19</v>
      </c>
      <c r="C287" s="28">
        <v>788236.3</v>
      </c>
      <c r="D287" s="13"/>
      <c r="E287" s="28">
        <v>1073636.4099999999</v>
      </c>
      <c r="F287" s="13"/>
      <c r="I287" s="14"/>
    </row>
    <row r="288" spans="2:9" x14ac:dyDescent="0.3">
      <c r="B288" s="8" t="s">
        <v>209</v>
      </c>
      <c r="C288" s="13">
        <v>47180.62</v>
      </c>
      <c r="D288" s="13"/>
      <c r="E288" s="28">
        <v>0</v>
      </c>
      <c r="F288" s="13"/>
    </row>
    <row r="289" spans="2:11" x14ac:dyDescent="0.3">
      <c r="B289" s="8" t="s">
        <v>210</v>
      </c>
      <c r="C289" s="13"/>
      <c r="D289" s="13"/>
      <c r="E289" s="28">
        <v>25999.52</v>
      </c>
      <c r="F289" s="13"/>
    </row>
    <row r="290" spans="2:11" x14ac:dyDescent="0.3">
      <c r="B290" s="8" t="s">
        <v>211</v>
      </c>
      <c r="C290" s="28">
        <v>399396.02</v>
      </c>
      <c r="D290" s="13"/>
      <c r="E290" s="28">
        <v>1101959.8600000001</v>
      </c>
      <c r="F290" s="13"/>
    </row>
    <row r="291" spans="2:11" x14ac:dyDescent="0.3">
      <c r="B291" s="8" t="s">
        <v>212</v>
      </c>
      <c r="C291" s="17">
        <v>595722.28</v>
      </c>
      <c r="D291" s="13"/>
      <c r="E291" s="27">
        <v>243695.88</v>
      </c>
      <c r="F291" s="13"/>
    </row>
    <row r="292" spans="2:11" ht="19.5" thickBot="1" x14ac:dyDescent="0.35">
      <c r="B292" s="2" t="s">
        <v>8</v>
      </c>
      <c r="C292" s="35">
        <f>SUM(C258:C291)</f>
        <v>20032522.300000001</v>
      </c>
      <c r="D292" s="56"/>
      <c r="E292" s="35">
        <f>SUM(E258:E291)</f>
        <v>18403096.829999998</v>
      </c>
      <c r="F292" s="56"/>
      <c r="G292" s="86"/>
      <c r="H292" s="30"/>
      <c r="K292" s="93"/>
    </row>
    <row r="293" spans="2:11" ht="19.5" thickTop="1" x14ac:dyDescent="0.3">
      <c r="B293" s="2"/>
      <c r="C293" s="56"/>
      <c r="D293" s="56"/>
      <c r="E293" s="56"/>
      <c r="F293" s="56"/>
      <c r="G293" s="86"/>
      <c r="I293" s="36"/>
    </row>
    <row r="294" spans="2:11" ht="30.75" customHeight="1" x14ac:dyDescent="0.3">
      <c r="B294" s="94" t="s">
        <v>213</v>
      </c>
      <c r="C294" s="94"/>
      <c r="D294" s="94"/>
      <c r="E294" s="94"/>
      <c r="F294" s="94"/>
      <c r="G294" s="94"/>
      <c r="H294" s="81"/>
      <c r="I294" s="81"/>
    </row>
    <row r="295" spans="2:11" x14ac:dyDescent="0.3">
      <c r="B295" s="2"/>
      <c r="C295" s="56"/>
      <c r="D295" s="56"/>
      <c r="E295" s="56"/>
      <c r="F295" s="56"/>
      <c r="G295" s="86"/>
      <c r="I295" s="36"/>
    </row>
    <row r="296" spans="2:11" x14ac:dyDescent="0.3">
      <c r="B296" s="2"/>
      <c r="C296" s="56"/>
      <c r="D296" s="56"/>
      <c r="E296" s="56"/>
      <c r="F296" s="56"/>
      <c r="G296" s="86"/>
    </row>
    <row r="297" spans="2:11" x14ac:dyDescent="0.3">
      <c r="B297" s="2" t="s">
        <v>214</v>
      </c>
      <c r="G297" s="86"/>
    </row>
    <row r="298" spans="2:11" x14ac:dyDescent="0.3">
      <c r="B298" s="8" t="s">
        <v>215</v>
      </c>
      <c r="G298" s="61"/>
    </row>
    <row r="299" spans="2:11" x14ac:dyDescent="0.3">
      <c r="B299" s="10" t="s">
        <v>2</v>
      </c>
      <c r="C299" s="11">
        <v>2023</v>
      </c>
      <c r="D299" s="11"/>
      <c r="E299" s="11">
        <v>2022</v>
      </c>
    </row>
    <row r="300" spans="2:11" x14ac:dyDescent="0.3">
      <c r="B300" s="8" t="s">
        <v>216</v>
      </c>
      <c r="C300" s="13">
        <v>1833.65</v>
      </c>
      <c r="D300" s="13"/>
      <c r="E300" s="28">
        <v>1865.97</v>
      </c>
    </row>
    <row r="301" spans="2:11" ht="19.5" thickBot="1" x14ac:dyDescent="0.35">
      <c r="B301" s="2" t="s">
        <v>8</v>
      </c>
      <c r="C301" s="35">
        <f>+C300</f>
        <v>1833.65</v>
      </c>
      <c r="D301" s="56"/>
      <c r="E301" s="35">
        <f>+E300</f>
        <v>1865.97</v>
      </c>
    </row>
    <row r="302" spans="2:11" ht="19.5" thickTop="1" x14ac:dyDescent="0.3"/>
    <row r="304" spans="2:11" x14ac:dyDescent="0.3">
      <c r="C304" s="60"/>
    </row>
  </sheetData>
  <mergeCells count="9">
    <mergeCell ref="B196:G196"/>
    <mergeCell ref="B241:G241"/>
    <mergeCell ref="B294:G294"/>
    <mergeCell ref="B39:I39"/>
    <mergeCell ref="B42:I42"/>
    <mergeCell ref="B57:I57"/>
    <mergeCell ref="B58:I58"/>
    <mergeCell ref="B59:I59"/>
    <mergeCell ref="B195:G195"/>
  </mergeCells>
  <printOptions horizontalCentered="1"/>
  <pageMargins left="0.70866141732283472" right="0.70866141732283472" top="0.74803149606299213" bottom="0.74803149606299213" header="0.31496062992125984" footer="0.31496062992125984"/>
  <pageSetup scale="54" orientation="portrait" r:id="rId1"/>
  <rowBreaks count="2" manualBreakCount="2">
    <brk id="60" max="8" man="1"/>
    <brk id="25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notas ultima version</vt:lpstr>
      <vt:lpstr>'notas ultima version'!Área_de_impresión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Miledys Jardines</dc:creator>
  <cp:lastModifiedBy>Miledys Jardines</cp:lastModifiedBy>
  <dcterms:created xsi:type="dcterms:W3CDTF">2023-07-19T18:56:19Z</dcterms:created>
  <dcterms:modified xsi:type="dcterms:W3CDTF">2023-08-18T21:10:19Z</dcterms:modified>
</cp:coreProperties>
</file>