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diciembre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BG!$A$4:$E$61</definedName>
  </definedNames>
  <calcPr calcId="162913"/>
</workbook>
</file>

<file path=xl/calcChain.xml><?xml version="1.0" encoding="utf-8"?>
<calcChain xmlns="http://schemas.openxmlformats.org/spreadsheetml/2006/main">
  <c r="C16" i="7" l="1"/>
  <c r="C18" i="7"/>
  <c r="C20" i="7"/>
  <c r="E20" i="7"/>
  <c r="C35" i="7"/>
  <c r="C41" i="7" s="1"/>
  <c r="E39" i="7"/>
  <c r="C39" i="7"/>
  <c r="E49" i="7"/>
  <c r="E35" i="7"/>
  <c r="E50" i="7"/>
  <c r="C26" i="7"/>
  <c r="C28" i="7" s="1"/>
  <c r="C49" i="7"/>
  <c r="C50" i="7" s="1"/>
  <c r="C51" i="7" s="1"/>
  <c r="E26" i="7"/>
  <c r="E28" i="7" s="1"/>
  <c r="E51" i="7" s="1"/>
  <c r="E41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<sst xmlns="http://schemas.openxmlformats.org/spreadsheetml/2006/main" count="38" uniqueCount="38">
  <si>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</si>
  <si>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</si>
  <si>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</si>
  <si>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</si>
  <si>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</si>
  <si>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</si>
  <si>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</si>
  <si>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</si>
  <si>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</si>
  <si>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</si>
  <si>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</si>
  <si>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</si>
  <si>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</si>
  <si>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</si>
  <si>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</si>
  <si>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</si>
  <si>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</si>
  <si>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</si>
  <si>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</si>
  <si>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</si>
  <si>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</si>
  <si>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</si>
  <si>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</si>
  <si>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</si>
  <si>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</si>
  <si>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</si>
  <si>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</si>
  <si>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</si>
  <si>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</si>
  <si>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</si>
  <si>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</si>
  <si>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INVENTARIO (NOTA 3)</t>
  </si>
  <si>
    <t>OTROS ACTIVOS CORRIENTES  (NOTA  4)</t>
  </si>
  <si>
    <t>BIENES DE USO NETO (NOTA  5)</t>
  </si>
  <si>
    <t>BIENES INTANGIBLES (NOTA 5-1)</t>
  </si>
  <si>
    <t>CUENTAS POR PAGAR (NOTA 6)</t>
  </si>
  <si>
    <t>TOTAL PATRIMONIO  (NOTA 7)</t>
  </si>
  <si>
    <t>DICIEMBRE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</si>
</sst>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4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71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7"/>
  <sheetViews>
    <sheetView tabSelected="1" topLeftCell="A31" zoomScale="60" zoomScaleNormal="60" zoomScaleSheetLayoutView="59" workbookViewId="0">
      <selection activeCell="A54" sqref="A54:E54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9" t="s">
        <v>27</v>
      </c>
      <c r="B6" s="89"/>
      <c r="C6" s="89"/>
      <c r="D6" s="89"/>
      <c r="E6" s="89"/>
      <c r="F6" s="69"/>
    </row>
    <row r="7" spans="1:251" ht="18.75" x14ac:dyDescent="0.3">
      <c r="A7" s="91" t="s">
        <v>10</v>
      </c>
      <c r="B7" s="91"/>
      <c r="C7" s="91"/>
      <c r="D7" s="91"/>
      <c r="E7" s="91"/>
      <c r="F7" s="69"/>
    </row>
    <row r="8" spans="1:251" ht="26.25" customHeight="1" x14ac:dyDescent="0.3">
      <c r="A8" s="92" t="s">
        <v>37</v>
      </c>
      <c r="B8" s="92"/>
      <c r="C8" s="92"/>
      <c r="D8" s="92"/>
      <c r="E8" s="92"/>
      <c r="F8" s="69"/>
    </row>
    <row r="9" spans="1:251" ht="27" customHeight="1" x14ac:dyDescent="0.3">
      <c r="A9" s="92" t="s">
        <v>0</v>
      </c>
      <c r="B9" s="92"/>
      <c r="C9" s="92"/>
      <c r="D9" s="92"/>
      <c r="E9" s="92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3" t="s">
        <v>1</v>
      </c>
      <c r="B13" s="93"/>
      <c r="C13" s="93"/>
      <c r="D13" s="93"/>
      <c r="E13" s="93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2021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400000+81786031.16+1316319.66+337492127.93+293230.92</f>
        <v>421287709.67000002</v>
      </c>
      <c r="D16" s="38"/>
      <c r="E16" s="42">
        <v>249731648.18000001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13" t="s">
        <v>31</v>
      </c>
      <c r="B17" s="13"/>
      <c r="C17" s="38">
        <v>0</v>
      </c>
      <c r="D17" s="38"/>
      <c r="E17" s="42">
        <v>1456298.18</v>
      </c>
      <c r="F17" s="14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28" t="s">
        <v>32</v>
      </c>
      <c r="B18" s="28"/>
      <c r="C18" s="70">
        <f>105255.77+152270.71+813893.54+529040.69</f>
        <v>1600460.71</v>
      </c>
      <c r="D18" s="70"/>
      <c r="E18" s="71">
        <v>2182503.6800000002</v>
      </c>
      <c r="F18" s="9"/>
      <c r="G18" s="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5"/>
      <c r="B19" s="15"/>
      <c r="C19" s="73"/>
      <c r="D19" s="72"/>
      <c r="E19" s="74"/>
      <c r="F19" s="9"/>
      <c r="G19" s="36"/>
      <c r="H19" s="6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0" t="s">
        <v>3</v>
      </c>
      <c r="B20" s="10"/>
      <c r="C20" s="39">
        <f>SUM(C16:C19)</f>
        <v>422888170.38</v>
      </c>
      <c r="D20" s="39"/>
      <c r="E20" s="43">
        <f>SUM(E16:E19)</f>
        <v>253370450.04000002</v>
      </c>
      <c r="F20" s="9"/>
      <c r="G20" s="6"/>
      <c r="H20" s="6"/>
      <c r="I20" s="5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1" t="s">
        <v>12</v>
      </c>
      <c r="B21" s="11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10" t="s">
        <v>4</v>
      </c>
      <c r="B22" s="10"/>
      <c r="C22" s="39"/>
      <c r="D22" s="39"/>
      <c r="E22" s="44"/>
      <c r="F22" s="9"/>
      <c r="G22" s="6"/>
      <c r="H22" s="6"/>
      <c r="I22" s="50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33</v>
      </c>
      <c r="B23" s="28"/>
      <c r="C23" s="51">
        <v>11127238.550000001</v>
      </c>
      <c r="D23" s="51"/>
      <c r="E23" s="45">
        <v>4427871.46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28" t="s">
        <v>34</v>
      </c>
      <c r="B24" s="28"/>
      <c r="C24" s="76">
        <v>0</v>
      </c>
      <c r="D24" s="75"/>
      <c r="E24" s="77">
        <v>3507574.72</v>
      </c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5"/>
      <c r="B25" s="15"/>
      <c r="C25" s="72"/>
      <c r="D25" s="72"/>
      <c r="E25" s="46"/>
      <c r="F25" s="9"/>
      <c r="G25" s="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0" t="s">
        <v>13</v>
      </c>
      <c r="B26" s="10"/>
      <c r="C26" s="78">
        <f>ROUND(SUBTOTAL(9, C21:C25), 5)</f>
        <v>11127238.550000001</v>
      </c>
      <c r="D26" s="52"/>
      <c r="E26" s="79">
        <f>ROUND(SUBTOTAL(9, E21:E25), 5)</f>
        <v>7935446.1799999997</v>
      </c>
      <c r="F26" s="9"/>
      <c r="G26" s="1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x14ac:dyDescent="0.3">
      <c r="A27" s="15"/>
      <c r="B27" s="15"/>
      <c r="C27" s="72"/>
      <c r="D27" s="72"/>
      <c r="E27" s="46"/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Bot="1" x14ac:dyDescent="0.35">
      <c r="A28" s="10" t="s">
        <v>5</v>
      </c>
      <c r="B28" s="10"/>
      <c r="C28" s="80">
        <f>C20+C26</f>
        <v>434015408.93000001</v>
      </c>
      <c r="D28" s="52"/>
      <c r="E28" s="81">
        <f>E20+E26</f>
        <v>261305896.22000003</v>
      </c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ht="21" thickTop="1" x14ac:dyDescent="0.3">
      <c r="A29" s="15"/>
      <c r="B29" s="15"/>
      <c r="C29" s="72"/>
      <c r="D29" s="72"/>
      <c r="E29" s="46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0" t="s">
        <v>14</v>
      </c>
      <c r="B30" s="10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1"/>
      <c r="B31" s="11"/>
      <c r="C31" s="39"/>
      <c r="D31" s="39"/>
      <c r="E31" s="44"/>
      <c r="F31" s="9"/>
      <c r="G31" s="6"/>
      <c r="H31" s="6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0" t="s">
        <v>6</v>
      </c>
      <c r="B32" s="10"/>
      <c r="C32" s="38"/>
      <c r="D32" s="38"/>
      <c r="E32" s="42"/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13" t="s">
        <v>22</v>
      </c>
      <c r="B33" s="10"/>
      <c r="C33" s="38">
        <v>2011.54</v>
      </c>
      <c r="D33" s="38"/>
      <c r="E33" s="42">
        <v>2680.54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28" t="s">
        <v>35</v>
      </c>
      <c r="B34" s="28"/>
      <c r="C34" s="54">
        <v>4716262.7699999996</v>
      </c>
      <c r="D34" s="70"/>
      <c r="E34" s="55">
        <v>7055821.9000000004</v>
      </c>
      <c r="F34" s="9"/>
      <c r="G34" s="6"/>
      <c r="H34" s="1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 t="s">
        <v>7</v>
      </c>
      <c r="B35" s="10"/>
      <c r="C35" s="82">
        <f>+C33+C34</f>
        <v>4718274.3099999996</v>
      </c>
      <c r="D35" s="52"/>
      <c r="E35" s="83">
        <f>SUM(E33:E34)</f>
        <v>7058502.4400000004</v>
      </c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10"/>
      <c r="B36" s="10"/>
      <c r="C36" s="52"/>
      <c r="D36" s="52"/>
      <c r="E36" s="53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6" t="s">
        <v>24</v>
      </c>
      <c r="B37" s="56"/>
      <c r="C37" s="57"/>
      <c r="D37" s="57"/>
      <c r="E37" s="58"/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x14ac:dyDescent="0.3">
      <c r="A38" s="59" t="s">
        <v>25</v>
      </c>
      <c r="B38" s="59"/>
      <c r="C38" s="60">
        <v>0</v>
      </c>
      <c r="D38" s="84"/>
      <c r="E38" s="61"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Bot="1" x14ac:dyDescent="0.35">
      <c r="A39" s="56" t="s">
        <v>26</v>
      </c>
      <c r="B39" s="56"/>
      <c r="C39" s="62">
        <f>+C38</f>
        <v>0</v>
      </c>
      <c r="D39" s="57"/>
      <c r="E39" s="63">
        <f>+E38</f>
        <v>0</v>
      </c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ht="21" thickTop="1" x14ac:dyDescent="0.3">
      <c r="A40" s="64"/>
      <c r="B40" s="64"/>
      <c r="C40" s="65"/>
      <c r="D40" s="65"/>
      <c r="E40" s="66"/>
      <c r="F40" s="9"/>
      <c r="G40" s="6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56" t="s">
        <v>15</v>
      </c>
      <c r="B41" s="56"/>
      <c r="C41" s="67">
        <f>+C35+C39</f>
        <v>4718274.3099999996</v>
      </c>
      <c r="D41" s="67"/>
      <c r="E41" s="68">
        <f>+E35+E39</f>
        <v>7058502.4400000004</v>
      </c>
      <c r="F41" s="9"/>
      <c r="G41" s="12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1"/>
      <c r="B42" s="11"/>
      <c r="C42" s="39"/>
      <c r="D42" s="39"/>
      <c r="E42" s="44"/>
      <c r="F42" s="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10" t="s">
        <v>17</v>
      </c>
      <c r="B43" s="10"/>
      <c r="C43" s="38"/>
      <c r="D43" s="38"/>
      <c r="E43" s="42"/>
      <c r="F43" s="19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18</v>
      </c>
      <c r="B44" s="28"/>
      <c r="C44" s="25">
        <v>0</v>
      </c>
      <c r="E44" s="42">
        <v>0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16</v>
      </c>
      <c r="B45" s="28"/>
      <c r="C45" s="40">
        <v>260720294.69</v>
      </c>
      <c r="D45" s="40"/>
      <c r="E45" s="47">
        <v>25210002.98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23</v>
      </c>
      <c r="B46" s="28"/>
      <c r="C46" s="40">
        <v>-6460712.9100000001</v>
      </c>
      <c r="D46" s="40"/>
      <c r="E46" s="47">
        <v>-6472900.9100000001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28" t="s">
        <v>8</v>
      </c>
      <c r="B47" s="28"/>
      <c r="C47" s="87">
        <v>175037552.84</v>
      </c>
      <c r="D47" s="85"/>
      <c r="E47" s="55">
        <v>235510291.71000001</v>
      </c>
      <c r="F47" s="20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15"/>
      <c r="B48" s="15"/>
      <c r="C48" s="72"/>
      <c r="D48" s="72"/>
      <c r="E48" s="46"/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x14ac:dyDescent="0.3">
      <c r="A49" s="28" t="s">
        <v>36</v>
      </c>
      <c r="B49" s="28"/>
      <c r="C49" s="88">
        <f>SUM(C44:C47)</f>
        <v>429297134.62</v>
      </c>
      <c r="D49" s="86"/>
      <c r="E49" s="79">
        <f>+E45+E46+E47</f>
        <v>254247393.78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Bot="1" x14ac:dyDescent="0.35">
      <c r="A50" s="10" t="s">
        <v>9</v>
      </c>
      <c r="B50" s="10"/>
      <c r="C50" s="41">
        <f>C35+C49</f>
        <v>434015408.93000001</v>
      </c>
      <c r="D50" s="52"/>
      <c r="E50" s="48">
        <f>E35+E49</f>
        <v>261305896.22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ht="21" thickTop="1" x14ac:dyDescent="0.3">
      <c r="A51" s="21"/>
      <c r="B51" s="21"/>
      <c r="C51" s="37">
        <f>C50-C28</f>
        <v>0</v>
      </c>
      <c r="D51" s="37"/>
      <c r="E51" s="46">
        <f>E50-E28</f>
        <v>0</v>
      </c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21"/>
      <c r="B53" s="21"/>
      <c r="C53" s="18"/>
      <c r="D53" s="18"/>
      <c r="E53" s="18"/>
      <c r="F53" s="9"/>
      <c r="G53" s="6"/>
      <c r="H53" s="6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90" t="s">
        <v>28</v>
      </c>
      <c r="B54" s="90"/>
      <c r="C54" s="90"/>
      <c r="D54" s="90"/>
      <c r="E54" s="90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90" t="s">
        <v>29</v>
      </c>
      <c r="B55" s="90"/>
      <c r="C55" s="90"/>
      <c r="D55" s="90"/>
      <c r="E55" s="90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x14ac:dyDescent="0.3">
      <c r="A58" s="22"/>
      <c r="B58" s="22"/>
      <c r="C58" s="22"/>
      <c r="D58" s="22"/>
      <c r="E58" s="8"/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6" t="s">
        <v>30</v>
      </c>
      <c r="B59" s="33"/>
      <c r="C59" s="26"/>
      <c r="D59" s="26"/>
      <c r="E59" s="22" t="s">
        <v>21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ht="22.5" x14ac:dyDescent="0.3">
      <c r="A60" s="29" t="s">
        <v>20</v>
      </c>
      <c r="B60" s="34"/>
      <c r="C60" s="26"/>
      <c r="D60" s="26"/>
      <c r="E60" s="23" t="s">
        <v>19</v>
      </c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22"/>
      <c r="B62" s="22"/>
      <c r="C62" s="22"/>
      <c r="D62" s="22"/>
      <c r="E62" s="2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31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x14ac:dyDescent="0.3">
      <c r="A64" s="29"/>
      <c r="B64" s="32"/>
      <c r="C64" s="32"/>
      <c r="D64" s="32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ht="2.25" customHeight="1" x14ac:dyDescent="0.3">
      <c r="A65" s="30"/>
      <c r="B65" s="6"/>
      <c r="C65" s="12"/>
      <c r="D65" s="12"/>
      <c r="E65" s="30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  <row r="67" spans="1:251" x14ac:dyDescent="0.3">
      <c r="A67" s="6"/>
      <c r="B67" s="6"/>
      <c r="C67" s="12"/>
      <c r="D67" s="12"/>
      <c r="E67" s="12"/>
      <c r="F67" s="7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</row>
  </sheetData>
  <mergeCells count="7">
    <mergeCell ref="A6:E6"/>
    <mergeCell ref="A55:E55"/>
    <mergeCell ref="A7:E7"/>
    <mergeCell ref="A9:E9"/>
    <mergeCell ref="A13:E13"/>
    <mergeCell ref="A54:E54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2023-01-06T18:44:07Z</cp:lastPrinted>
  <dcterms:created xsi:type="dcterms:W3CDTF">2013-01-30T15:16:21Z</dcterms:created>
  <dcterms:modified xsi:type="dcterms:W3CDTF">2023-01-20T14:33:47Z</dcterms:modified>
</cp:coreProperties>
</file>