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8_{3A218D79-DF1D-44A2-8635-EC768000067E}" xr6:coauthVersionLast="47" xr6:coauthVersionMax="47" xr10:uidLastSave="{00000000-0000-0000-0000-000000000000}"/>
  <bookViews>
    <workbookView xWindow="-120" yWindow="-120" windowWidth="29040" windowHeight="15720"/>
  </bookViews>
  <sheets>
    <sheet name="BG" sheetId="7" r:id="rId1"/>
    <sheet name="Estado de Resultado" sheetId="8" r:id="rId2"/>
  </sheets>
  <definedNames>
    <definedName name="_xlnm.Print_Area" localSheetId="0">BG!$A$4:$E$60</definedName>
    <definedName name="_xlnm.Print_Area" localSheetId="1">'Estado de Resultado'!$A$1:$E$47</definedName>
  </definedNames>
  <calcPr calcId="191029"/>
</workbook>
</file>

<file path=xl/calcChain.xml><?xml version="1.0" encoding="utf-8"?>
<calcChain xmlns="http://schemas.openxmlformats.org/spreadsheetml/2006/main">
  <c r="C22" i="7" l="1"/>
  <c r="C25" i="7" s="1"/>
  <c r="C27" i="7" s="1"/>
  <c r="C23" i="7"/>
  <c r="C17" i="7"/>
  <c r="C16" i="7"/>
  <c r="C20" i="8"/>
  <c r="C29" i="8" s="1"/>
  <c r="C31" i="8" s="1"/>
  <c r="E20" i="8"/>
  <c r="E29" i="8" s="1"/>
  <c r="E31" i="8" s="1"/>
  <c r="E19" i="7"/>
  <c r="C27" i="8"/>
  <c r="C34" i="7"/>
  <c r="C40" i="7" s="1"/>
  <c r="E38" i="7"/>
  <c r="C38" i="7"/>
  <c r="E27" i="8"/>
  <c r="E48" i="7"/>
  <c r="E34" i="7"/>
  <c r="E49" i="7" s="1"/>
  <c r="E50" i="7" s="1"/>
  <c r="E40" i="7"/>
  <c r="C48" i="7"/>
  <c r="E25" i="7"/>
  <c r="E27" i="7"/>
  <c r="C19" i="7"/>
  <c r="C49" i="7" l="1"/>
  <c r="C50" i="7" s="1"/>
</calcChain>
</file>

<file path=xl/sharedStrings.xml><?xml version="1.0" encoding="utf-8"?>
<sst xmlns="http://schemas.openxmlformats.org/spreadsheetml/2006/main" count="63" uniqueCount="57">
  <si>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</si>
  <si>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</si>
  <si>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</si>
  <si>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</si>
  <si>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</si>
  <si>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</si>
  <si>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</si>
  <si>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</si>
  <si>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</si>
  <si>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</si>
  <si>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ESTADOS DE RESULTADOS</t>
  </si>
  <si>
    <t>INGRESOS CORRIENTES</t>
  </si>
  <si>
    <t>GASTOS CORRIENTES</t>
  </si>
  <si>
    <t>TOTAL DE GASTOS</t>
  </si>
  <si>
    <t>RESULTADO CORRIENTE DEL PERIODO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</si>
  <si>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</si>
  <si>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</si>
  <si>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</si>
  <si>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</si>
  <si>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</si>
  <si>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</si>
  <si>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</si>
  <si>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TOTAL  INGRESOS </t>
  </si>
  <si>
    <t>MENOS:  DEPRECIACION Y AMORTIZACION</t>
  </si>
  <si>
    <t>RESULTADOS DEL PERIODO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</si>
  <si>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</si>
  <si>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</si>
  <si>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</si>
  <si>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</si>
  <si>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</si>
  <si>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Enc. Dto.  Financiero</t>
  </si>
  <si>
    <t>ACUMULACIONES VARIAS</t>
  </si>
  <si>
    <t>AJUSTE AÑOS ANTERIORES</t>
  </si>
  <si>
    <t>CUENTAS POR PAGAR A LARGO PLAZO</t>
  </si>
  <si>
    <t>TOTAL PASIVOS NO CORRIENTES</t>
  </si>
  <si>
    <t>INGRESOS LEY 13-20</t>
  </si>
  <si>
    <t xml:space="preserve">         Dirección General de Información y Defensa de los Afiliados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</si>
  <si>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</si>
  <si>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</si>
  <si>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</si>
  <si>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</si>
  <si>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</si>
  <si>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</si>
  <si>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</si>
  <si>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</si>
  <si>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</si>
  <si>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</si>
  <si>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</si>
  <si>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</si>
  <si>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</si>
  <si>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</si>
  <si>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</si>
  <si>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</si>
  <si>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</si>
  <si>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</si>
  <si>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</si>
  <si>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FEBRERO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</si>
</sst>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6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0" fontId="25" fillId="8" borderId="0" applyNumberFormat="0" applyBorder="0" applyAlignment="0" applyProtection="0"/>
    <xf numFmtId="0" fontId="26" fillId="20" borderId="5" applyNumberFormat="0" applyAlignment="0" applyProtection="0"/>
    <xf numFmtId="0" fontId="27" fillId="21" borderId="6" applyNumberFormat="0" applyAlignment="0" applyProtection="0"/>
    <xf numFmtId="0" fontId="28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30" fillId="28" borderId="5" applyNumberFormat="0" applyAlignment="0" applyProtection="0"/>
    <xf numFmtId="0" fontId="31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32" fillId="30" borderId="0" applyNumberFormat="0" applyBorder="0" applyAlignment="0" applyProtection="0"/>
    <xf numFmtId="0" fontId="24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33" fillId="20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29" fillId="0" borderId="11" applyNumberFormat="0" applyFill="0" applyAlignment="0" applyProtection="0"/>
    <xf numFmtId="0" fontId="38" fillId="0" borderId="12" applyNumberFormat="0" applyFill="0" applyAlignment="0" applyProtection="0"/>
  </cellStyleXfs>
  <cellXfs count="142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9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4" fillId="0" borderId="0" xfId="36" applyFont="1" applyAlignment="1">
      <alignment horizontal="center"/>
    </xf>
    <xf numFmtId="0" fontId="14" fillId="0" borderId="0" xfId="36" applyFont="1"/>
    <xf numFmtId="0" fontId="14" fillId="0" borderId="0" xfId="36" applyFont="1" applyBorder="1" applyAlignment="1">
      <alignment horizontal="center"/>
    </xf>
    <xf numFmtId="0" fontId="14" fillId="0" borderId="0" xfId="36" applyFont="1" applyFill="1"/>
    <xf numFmtId="202" fontId="7" fillId="0" borderId="0" xfId="36" applyNumberFormat="1" applyFont="1" applyAlignment="1"/>
    <xf numFmtId="0" fontId="7" fillId="0" borderId="0" xfId="36" applyNumberFormat="1" applyFont="1" applyAlignment="1">
      <alignment horizontal="right"/>
    </xf>
    <xf numFmtId="43" fontId="14" fillId="0" borderId="0" xfId="31" applyFont="1"/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7" fillId="9" borderId="0" xfId="36" applyFont="1" applyFill="1"/>
    <xf numFmtId="0" fontId="18" fillId="9" borderId="0" xfId="36" applyFont="1" applyFill="1" applyAlignment="1">
      <alignment horizontal="left"/>
    </xf>
    <xf numFmtId="0" fontId="19" fillId="9" borderId="0" xfId="36" applyFont="1" applyFill="1"/>
    <xf numFmtId="49" fontId="20" fillId="0" borderId="0" xfId="36" applyNumberFormat="1" applyFont="1" applyAlignment="1">
      <alignment horizontal="left"/>
    </xf>
    <xf numFmtId="49" fontId="21" fillId="0" borderId="0" xfId="36" applyNumberFormat="1" applyFont="1" applyAlignment="1">
      <alignment horizontal="left"/>
    </xf>
    <xf numFmtId="43" fontId="21" fillId="0" borderId="0" xfId="31" applyFont="1" applyBorder="1" applyAlignment="1">
      <alignment horizontal="right"/>
    </xf>
    <xf numFmtId="49" fontId="22" fillId="0" borderId="0" xfId="36" applyNumberFormat="1" applyFont="1" applyAlignment="1">
      <alignment horizontal="left"/>
    </xf>
    <xf numFmtId="0" fontId="12" fillId="0" borderId="0" xfId="36" applyFont="1"/>
    <xf numFmtId="0" fontId="23" fillId="9" borderId="0" xfId="36" applyFont="1" applyFill="1" applyAlignment="1">
      <alignment wrapText="1"/>
    </xf>
    <xf numFmtId="195" fontId="20" fillId="0" borderId="0" xfId="36" applyNumberFormat="1" applyFont="1" applyBorder="1" applyAlignment="1">
      <alignment horizontal="right"/>
    </xf>
    <xf numFmtId="0" fontId="20" fillId="0" borderId="0" xfId="36" applyFont="1" applyAlignment="1">
      <alignment horizontal="center"/>
    </xf>
    <xf numFmtId="0" fontId="20" fillId="0" borderId="0" xfId="36" applyFont="1"/>
    <xf numFmtId="0" fontId="23" fillId="9" borderId="0" xfId="36" applyFont="1" applyFill="1" applyAlignment="1">
      <alignment horizontal="left"/>
    </xf>
    <xf numFmtId="0" fontId="23" fillId="9" borderId="0" xfId="36" applyFont="1" applyFill="1"/>
    <xf numFmtId="0" fontId="20" fillId="0" borderId="0" xfId="36" applyFont="1" applyAlignment="1">
      <alignment horizontal="left"/>
    </xf>
    <xf numFmtId="0" fontId="12" fillId="9" borderId="0" xfId="36" applyFont="1" applyFill="1"/>
    <xf numFmtId="43" fontId="20" fillId="0" borderId="0" xfId="36" applyNumberFormat="1" applyFont="1"/>
    <xf numFmtId="0" fontId="20" fillId="0" borderId="0" xfId="36" applyFont="1" applyAlignment="1"/>
    <xf numFmtId="43" fontId="20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21" fillId="0" borderId="0" xfId="31" applyFont="1" applyBorder="1" applyAlignment="1"/>
    <xf numFmtId="43" fontId="21" fillId="0" borderId="0" xfId="31" applyFont="1" applyAlignment="1"/>
    <xf numFmtId="43" fontId="20" fillId="0" borderId="0" xfId="31" applyFont="1" applyAlignment="1"/>
    <xf numFmtId="43" fontId="5" fillId="0" borderId="0" xfId="31" applyFont="1" applyBorder="1" applyAlignment="1"/>
    <xf numFmtId="43" fontId="20" fillId="0" borderId="1" xfId="31" applyFont="1" applyBorder="1" applyAlignment="1"/>
    <xf numFmtId="43" fontId="20" fillId="0" borderId="0" xfId="31" applyFont="1" applyAlignment="1">
      <alignment horizontal="right"/>
    </xf>
    <xf numFmtId="43" fontId="5" fillId="0" borderId="0" xfId="31" applyFont="1" applyBorder="1"/>
    <xf numFmtId="43" fontId="21" fillId="0" borderId="0" xfId="31" applyFont="1" applyAlignment="1">
      <alignment horizontal="right"/>
    </xf>
    <xf numFmtId="43" fontId="20" fillId="0" borderId="1" xfId="31" applyFont="1" applyBorder="1" applyAlignment="1">
      <alignment horizontal="right"/>
    </xf>
    <xf numFmtId="43" fontId="21" fillId="0" borderId="2" xfId="31" applyFont="1" applyBorder="1" applyAlignment="1"/>
    <xf numFmtId="43" fontId="3" fillId="0" borderId="0" xfId="31" applyFont="1"/>
    <xf numFmtId="0" fontId="15" fillId="9" borderId="0" xfId="36" applyFont="1" applyFill="1" applyAlignment="1">
      <alignment horizontal="center"/>
    </xf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0" fontId="12" fillId="0" borderId="0" xfId="36" applyFont="1" applyAlignment="1">
      <alignment horizontal="center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8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8" fillId="0" borderId="2" xfId="31" applyFont="1" applyBorder="1" applyAlignment="1">
      <alignment horizontal="right" vertical="top"/>
    </xf>
    <xf numFmtId="43" fontId="20" fillId="0" borderId="0" xfId="31" applyFont="1" applyBorder="1" applyAlignment="1"/>
    <xf numFmtId="43" fontId="20" fillId="0" borderId="0" xfId="31" applyFont="1" applyBorder="1" applyAlignment="1">
      <alignment horizontal="right"/>
    </xf>
    <xf numFmtId="43" fontId="12" fillId="0" borderId="0" xfId="31" applyFont="1" applyBorder="1" applyAlignment="1">
      <alignment horizontal="right"/>
    </xf>
    <xf numFmtId="43" fontId="21" fillId="0" borderId="0" xfId="31" applyFont="1" applyFill="1" applyBorder="1" applyAlignment="1"/>
    <xf numFmtId="43" fontId="21" fillId="0" borderId="2" xfId="31" applyFont="1" applyFill="1" applyBorder="1" applyAlignment="1"/>
    <xf numFmtId="43" fontId="22" fillId="9" borderId="2" xfId="31" applyFont="1" applyFill="1" applyBorder="1" applyAlignment="1">
      <alignment horizontal="right"/>
    </xf>
    <xf numFmtId="43" fontId="22" fillId="0" borderId="2" xfId="31" applyFont="1" applyBorder="1" applyAlignment="1">
      <alignment horizontal="right"/>
    </xf>
    <xf numFmtId="43" fontId="21" fillId="0" borderId="2" xfId="31" applyFont="1" applyBorder="1" applyAlignment="1">
      <alignment horizontal="right"/>
    </xf>
    <xf numFmtId="43" fontId="21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23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5" fillId="9" borderId="0" xfId="36" applyFont="1" applyFill="1" applyAlignment="1">
      <alignment horizontal="center" wrapText="1"/>
    </xf>
    <xf numFmtId="0" fontId="15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  <xf numFmtId="0" fontId="20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16" fillId="0" borderId="0" xfId="36" applyFont="1" applyAlignment="1">
      <alignment horizontal="center"/>
    </xf>
    <xf numFmtId="0" fontId="13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67" name="Imagen 1">
          <a:extLst>
            <a:ext uri="{FF2B5EF4-FFF2-40B4-BE49-F238E27FC236}">
              <a16:creationId xmlns:a16="http://schemas.microsoft.com/office/drawing/2014/main" id="{7C7118DC-343E-DD23-07C1-AFB8CD941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80" name="Text Box 1">
          <a:extLst>
            <a:ext uri="{FF2B5EF4-FFF2-40B4-BE49-F238E27FC236}">
              <a16:creationId xmlns:a16="http://schemas.microsoft.com/office/drawing/2014/main" id="{0881F8B2-DBD4-392A-5D4E-6B119AAE8E76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81" name="Text Box 3">
          <a:extLst>
            <a:ext uri="{FF2B5EF4-FFF2-40B4-BE49-F238E27FC236}">
              <a16:creationId xmlns:a16="http://schemas.microsoft.com/office/drawing/2014/main" id="{792C3B94-611B-5C37-C3C1-B23E936276D4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2" name="Text Box 1">
          <a:extLst>
            <a:ext uri="{FF2B5EF4-FFF2-40B4-BE49-F238E27FC236}">
              <a16:creationId xmlns:a16="http://schemas.microsoft.com/office/drawing/2014/main" id="{CE02EF03-629A-DB94-705A-97DAA9F9C6F2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3" name="Text Box 3">
          <a:extLst>
            <a:ext uri="{FF2B5EF4-FFF2-40B4-BE49-F238E27FC236}">
              <a16:creationId xmlns:a16="http://schemas.microsoft.com/office/drawing/2014/main" id="{B45D2FFE-C3E8-8017-F17A-B74B74255CA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4" name="Text Box 49">
          <a:extLst>
            <a:ext uri="{FF2B5EF4-FFF2-40B4-BE49-F238E27FC236}">
              <a16:creationId xmlns:a16="http://schemas.microsoft.com/office/drawing/2014/main" id="{336F3D48-9807-2438-F100-3E6E348F092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5" name="Text Box 50">
          <a:extLst>
            <a:ext uri="{FF2B5EF4-FFF2-40B4-BE49-F238E27FC236}">
              <a16:creationId xmlns:a16="http://schemas.microsoft.com/office/drawing/2014/main" id="{46F63040-C1DA-DFA6-3ACB-AE9BAEE1D62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386" name="Imagen 1">
          <a:extLst>
            <a:ext uri="{FF2B5EF4-FFF2-40B4-BE49-F238E27FC236}">
              <a16:creationId xmlns:a16="http://schemas.microsoft.com/office/drawing/2014/main" id="{A44DEF24-C3AC-9437-BBCA-E615569E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3" zoomScale="60" zoomScaleNormal="60" zoomScaleSheetLayoutView="59" workbookViewId="0">
      <selection activeCell="I50" sqref="I50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104"/>
    </row>
    <row r="5" spans="1:251" ht="1.5" customHeight="1" x14ac:dyDescent="0.3">
      <c r="F5" s="104"/>
    </row>
    <row r="6" spans="1:251" ht="30" customHeight="1" x14ac:dyDescent="0.3">
      <c r="A6" s="133" t="s">
        <v>36</v>
      </c>
      <c r="B6" s="133"/>
      <c r="C6" s="133"/>
      <c r="D6" s="133"/>
      <c r="E6" s="133"/>
      <c r="F6" s="104"/>
    </row>
    <row r="7" spans="1:251" ht="18.75" x14ac:dyDescent="0.3">
      <c r="A7" s="135" t="s">
        <v>15</v>
      </c>
      <c r="B7" s="135"/>
      <c r="C7" s="135"/>
      <c r="D7" s="135"/>
      <c r="E7" s="135"/>
      <c r="F7" s="104"/>
    </row>
    <row r="8" spans="1:251" ht="26.25" customHeight="1" x14ac:dyDescent="0.3">
      <c r="A8" s="136" t="s">
        <v>56</v>
      </c>
      <c r="B8" s="136"/>
      <c r="C8" s="136"/>
      <c r="D8" s="136"/>
      <c r="E8" s="136"/>
      <c r="F8" s="104"/>
    </row>
    <row r="9" spans="1:251" ht="27" customHeight="1" x14ac:dyDescent="0.3">
      <c r="A9" s="136" t="s">
        <v>0</v>
      </c>
      <c r="B9" s="136"/>
      <c r="C9" s="136"/>
      <c r="D9" s="136"/>
      <c r="E9" s="136"/>
      <c r="F9" s="104"/>
    </row>
    <row r="10" spans="1:251" ht="15" customHeight="1" x14ac:dyDescent="0.35">
      <c r="A10" s="3"/>
      <c r="B10" s="3"/>
      <c r="C10" s="3"/>
      <c r="D10" s="3"/>
      <c r="E10" s="3"/>
      <c r="F10" s="104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36"/>
      <c r="D12" s="36"/>
      <c r="E12" s="36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137" t="s">
        <v>1</v>
      </c>
      <c r="B13" s="137"/>
      <c r="C13" s="137"/>
      <c r="D13" s="137"/>
      <c r="E13" s="137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73">
        <v>2024</v>
      </c>
      <c r="D15" s="73"/>
      <c r="E15" s="59">
        <v>2023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16</v>
      </c>
      <c r="B16" s="13"/>
      <c r="C16" s="62">
        <f>400000+139175001.62+1211924.28+541513327.6+303957.32</f>
        <v>682604210.82000005</v>
      </c>
      <c r="D16" s="62"/>
      <c r="E16" s="66">
        <v>456261922.04000002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38" t="s">
        <v>42</v>
      </c>
      <c r="B17" s="38"/>
      <c r="C17" s="106">
        <f>6042.28+127106.56+813893.54+162582.2</f>
        <v>1109624.58</v>
      </c>
      <c r="D17" s="106"/>
      <c r="E17" s="107">
        <v>1837085.33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43</v>
      </c>
      <c r="B18" s="15"/>
      <c r="C18" s="121">
        <v>3726257.22</v>
      </c>
      <c r="D18" s="108"/>
      <c r="E18" s="111">
        <v>0</v>
      </c>
      <c r="F18" s="9"/>
      <c r="G18" s="60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63">
        <f>SUM(C16:C18)</f>
        <v>687440092.62000012</v>
      </c>
      <c r="D19" s="63"/>
      <c r="E19" s="67">
        <f>SUM(E16:E18)</f>
        <v>458099007.37</v>
      </c>
      <c r="F19" s="9"/>
      <c r="G19" s="6"/>
      <c r="H19" s="6"/>
      <c r="I19" s="8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17</v>
      </c>
      <c r="B20" s="11"/>
      <c r="C20" s="63"/>
      <c r="D20" s="63"/>
      <c r="E20" s="68"/>
      <c r="F20" s="9"/>
      <c r="G20" s="6"/>
      <c r="H20" s="6"/>
      <c r="I20" s="84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63"/>
      <c r="D21" s="63"/>
      <c r="E21" s="68"/>
      <c r="F21" s="9"/>
      <c r="G21" s="6"/>
      <c r="H21" s="6"/>
      <c r="I21" s="8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38" t="s">
        <v>44</v>
      </c>
      <c r="B22" s="38"/>
      <c r="C22" s="86">
        <f>13059641.91-113583.32</f>
        <v>12946058.59</v>
      </c>
      <c r="D22" s="86"/>
      <c r="E22" s="69">
        <v>11925271.890000001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38" t="s">
        <v>45</v>
      </c>
      <c r="B23" s="38"/>
      <c r="C23" s="110">
        <f>15613695.07-15500111.75</f>
        <v>113583.3200000003</v>
      </c>
      <c r="D23" s="109"/>
      <c r="E23" s="111">
        <v>0</v>
      </c>
      <c r="F23" s="9"/>
      <c r="G23" s="6"/>
      <c r="H23" s="6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108"/>
      <c r="D24" s="108"/>
      <c r="E24" s="70"/>
      <c r="F24" s="9"/>
      <c r="G24" s="6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18</v>
      </c>
      <c r="B25" s="10"/>
      <c r="C25" s="112">
        <f>ROUND(SUBTOTAL(9, C20:C24), 5)</f>
        <v>13059641.91</v>
      </c>
      <c r="D25" s="87"/>
      <c r="E25" s="113">
        <f>ROUND(SUBTOTAL(9, E20:E24), 5)</f>
        <v>11925271.890000001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108"/>
      <c r="D26" s="108"/>
      <c r="E26" s="70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114">
        <f>C19+C25</f>
        <v>700499734.53000009</v>
      </c>
      <c r="D27" s="87"/>
      <c r="E27" s="115">
        <f>E19+E25</f>
        <v>470024279.25999999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108"/>
      <c r="D28" s="108"/>
      <c r="E28" s="70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19</v>
      </c>
      <c r="B29" s="10"/>
      <c r="C29" s="63"/>
      <c r="D29" s="63"/>
      <c r="E29" s="68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63"/>
      <c r="D30" s="63"/>
      <c r="E30" s="68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62"/>
      <c r="D31" s="62"/>
      <c r="E31" s="66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31</v>
      </c>
      <c r="B32" s="10"/>
      <c r="C32" s="62">
        <v>4717.29</v>
      </c>
      <c r="D32" s="62"/>
      <c r="E32" s="66">
        <v>3211.54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38" t="s">
        <v>46</v>
      </c>
      <c r="B33" s="38"/>
      <c r="C33" s="89">
        <v>18103441.050000001</v>
      </c>
      <c r="D33" s="106"/>
      <c r="E33" s="90">
        <v>13607959.49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116">
        <f>+C32+C33</f>
        <v>18108158.34</v>
      </c>
      <c r="D34" s="87"/>
      <c r="E34" s="117">
        <f>SUM(E32:E33)</f>
        <v>13611171.029999999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87"/>
      <c r="D35" s="87"/>
      <c r="E35" s="88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91" t="s">
        <v>52</v>
      </c>
      <c r="B36" s="91"/>
      <c r="C36" s="92"/>
      <c r="D36" s="92"/>
      <c r="E36" s="93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94" t="s">
        <v>33</v>
      </c>
      <c r="B37" s="94"/>
      <c r="C37" s="95">
        <v>0</v>
      </c>
      <c r="D37" s="118"/>
      <c r="E37" s="96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91" t="s">
        <v>34</v>
      </c>
      <c r="B38" s="91"/>
      <c r="C38" s="97">
        <f>+C37</f>
        <v>0</v>
      </c>
      <c r="D38" s="92"/>
      <c r="E38" s="98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99"/>
      <c r="B39" s="99"/>
      <c r="C39" s="100"/>
      <c r="D39" s="100"/>
      <c r="E39" s="101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91" t="s">
        <v>20</v>
      </c>
      <c r="B40" s="91"/>
      <c r="C40" s="102">
        <f>+C34+C38</f>
        <v>18108158.34</v>
      </c>
      <c r="D40" s="102"/>
      <c r="E40" s="103">
        <f>+E34+E38</f>
        <v>13611171.029999999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63"/>
      <c r="D41" s="63"/>
      <c r="E41" s="68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25</v>
      </c>
      <c r="B42" s="10"/>
      <c r="C42" s="62"/>
      <c r="D42" s="62"/>
      <c r="E42" s="66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38" t="s">
        <v>26</v>
      </c>
      <c r="B43" s="38"/>
      <c r="C43" s="25">
        <v>0</v>
      </c>
      <c r="E43" s="66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38" t="s">
        <v>21</v>
      </c>
      <c r="B44" s="38"/>
      <c r="C44" s="64">
        <v>646316053.48000002</v>
      </c>
      <c r="D44" s="64"/>
      <c r="E44" s="71">
        <v>435757847.52999997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38" t="s">
        <v>32</v>
      </c>
      <c r="B45" s="38"/>
      <c r="C45" s="64">
        <v>814908.39</v>
      </c>
      <c r="D45" s="64"/>
      <c r="E45" s="71">
        <v>-6212912.9100000001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38" t="s">
        <v>8</v>
      </c>
      <c r="B46" s="38"/>
      <c r="C46" s="121">
        <v>35260614.32</v>
      </c>
      <c r="D46" s="119"/>
      <c r="E46" s="90">
        <v>26868173.609999999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108"/>
      <c r="D47" s="108"/>
      <c r="E47" s="70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38" t="s">
        <v>47</v>
      </c>
      <c r="B48" s="38"/>
      <c r="C48" s="122">
        <f>SUM(C43:C46)</f>
        <v>682391576.19000006</v>
      </c>
      <c r="D48" s="120"/>
      <c r="E48" s="113">
        <f>+E44+E45+E46</f>
        <v>456413108.22999996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65">
        <f>C34+C48</f>
        <v>700499734.53000009</v>
      </c>
      <c r="D49" s="87"/>
      <c r="E49" s="72">
        <f>E34+E48</f>
        <v>470024279.25999993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61">
        <f>C49-C27</f>
        <v>0</v>
      </c>
      <c r="D50" s="61"/>
      <c r="E50" s="70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134" t="s">
        <v>38</v>
      </c>
      <c r="B53" s="134"/>
      <c r="C53" s="134"/>
      <c r="D53" s="134"/>
      <c r="E53" s="134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134" t="s">
        <v>39</v>
      </c>
      <c r="B54" s="134"/>
      <c r="C54" s="134"/>
      <c r="D54" s="134"/>
      <c r="E54" s="134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9" t="s">
        <v>41</v>
      </c>
      <c r="B58" s="50"/>
      <c r="C58" s="29"/>
      <c r="D58" s="29"/>
      <c r="E58" s="22" t="s">
        <v>29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39" t="s">
        <v>28</v>
      </c>
      <c r="B59" s="54"/>
      <c r="C59" s="29"/>
      <c r="D59" s="29"/>
      <c r="E59" s="23" t="s">
        <v>27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41"/>
      <c r="B62" s="42"/>
      <c r="C62" s="42"/>
      <c r="D62" s="4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39"/>
      <c r="B63" s="42"/>
      <c r="C63" s="42"/>
      <c r="D63" s="4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40"/>
      <c r="B64" s="6"/>
      <c r="C64" s="12"/>
      <c r="D64" s="12"/>
      <c r="E64" s="4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0" zoomScale="51" zoomScaleNormal="51" zoomScaleSheetLayoutView="53" workbookViewId="0">
      <selection activeCell="C35" sqref="C35"/>
    </sheetView>
  </sheetViews>
  <sheetFormatPr baseColWidth="10" defaultRowHeight="23.25" x14ac:dyDescent="0.35"/>
  <cols>
    <col min="1" max="1" width="65.42578125" style="28" customWidth="1"/>
    <col min="2" max="2" width="45.28515625" style="28" customWidth="1"/>
    <col min="3" max="3" width="28.5703125" style="28" customWidth="1"/>
    <col min="4" max="4" width="2.140625" style="28" hidden="1" customWidth="1"/>
    <col min="5" max="5" width="34" style="28" customWidth="1"/>
    <col min="6" max="6" width="22.85546875" style="27" customWidth="1"/>
    <col min="7" max="7" width="11.42578125" style="27"/>
    <col min="8" max="8" width="28.7109375" style="27" customWidth="1"/>
    <col min="9" max="16384" width="11.42578125" style="27"/>
  </cols>
  <sheetData>
    <row r="1" spans="1:5" ht="22.5" customHeight="1" x14ac:dyDescent="0.35"/>
    <row r="2" spans="1:5" ht="12" hidden="1" customHeight="1" x14ac:dyDescent="0.35">
      <c r="A2" s="26"/>
      <c r="B2" s="26"/>
      <c r="C2" s="26"/>
      <c r="D2" s="26"/>
      <c r="E2" s="26"/>
    </row>
    <row r="3" spans="1:5" ht="2.25" customHeight="1" x14ac:dyDescent="0.35">
      <c r="A3" s="139"/>
      <c r="B3" s="139"/>
      <c r="C3" s="139"/>
      <c r="D3" s="105"/>
      <c r="E3" s="26"/>
    </row>
    <row r="4" spans="1:5" ht="0.75" customHeight="1" x14ac:dyDescent="0.35">
      <c r="A4" s="26"/>
      <c r="B4" s="26"/>
      <c r="C4" s="26"/>
      <c r="D4" s="26"/>
      <c r="E4" s="26"/>
    </row>
    <row r="5" spans="1:5" ht="26.25" x14ac:dyDescent="0.4">
      <c r="A5" s="140" t="s">
        <v>37</v>
      </c>
      <c r="B5" s="140"/>
      <c r="C5" s="140"/>
      <c r="D5" s="140"/>
      <c r="E5" s="140"/>
    </row>
    <row r="6" spans="1:5" ht="18" x14ac:dyDescent="0.25">
      <c r="A6" s="141" t="s">
        <v>10</v>
      </c>
      <c r="B6" s="141"/>
      <c r="C6" s="141"/>
      <c r="D6" s="141"/>
      <c r="E6" s="141"/>
    </row>
    <row r="7" spans="1:5" ht="18.75" x14ac:dyDescent="0.3">
      <c r="A7" s="136" t="s">
        <v>56</v>
      </c>
      <c r="B7" s="136"/>
      <c r="C7" s="136"/>
      <c r="D7" s="136"/>
      <c r="E7" s="136"/>
    </row>
    <row r="8" spans="1:5" ht="18.75" x14ac:dyDescent="0.3">
      <c r="A8" s="136" t="s">
        <v>54</v>
      </c>
      <c r="B8" s="136"/>
      <c r="C8" s="136"/>
      <c r="D8" s="136"/>
      <c r="E8" s="136"/>
    </row>
    <row r="9" spans="1:5" ht="18.75" x14ac:dyDescent="0.3">
      <c r="A9" s="85"/>
      <c r="B9" s="85"/>
      <c r="C9" s="85"/>
      <c r="D9" s="85"/>
      <c r="E9" s="85"/>
    </row>
    <row r="10" spans="1:5" ht="18.75" x14ac:dyDescent="0.3">
      <c r="A10" s="85"/>
      <c r="B10" s="85"/>
      <c r="C10" s="85"/>
      <c r="D10" s="85"/>
      <c r="E10" s="85"/>
    </row>
    <row r="11" spans="1:5" ht="18.75" x14ac:dyDescent="0.3">
      <c r="A11" s="85"/>
      <c r="B11" s="85"/>
      <c r="C11" s="85"/>
      <c r="D11" s="85"/>
      <c r="E11" s="85"/>
    </row>
    <row r="12" spans="1:5" ht="18.75" x14ac:dyDescent="0.3">
      <c r="A12" s="85"/>
      <c r="B12" s="85"/>
      <c r="C12" s="85"/>
      <c r="D12" s="85"/>
      <c r="E12" s="85"/>
    </row>
    <row r="13" spans="1:5" ht="18.75" x14ac:dyDescent="0.3">
      <c r="A13" s="85"/>
      <c r="B13" s="85"/>
      <c r="C13" s="85"/>
      <c r="D13" s="85"/>
      <c r="E13" s="85"/>
    </row>
    <row r="14" spans="1:5" ht="18.75" x14ac:dyDescent="0.3">
      <c r="A14" s="85"/>
      <c r="B14" s="85"/>
      <c r="C14" s="85"/>
      <c r="D14" s="85"/>
      <c r="E14" s="85"/>
    </row>
    <row r="15" spans="1:5" ht="18.75" x14ac:dyDescent="0.3">
      <c r="A15" s="85"/>
      <c r="B15" s="85"/>
      <c r="C15" s="85"/>
      <c r="D15" s="85"/>
      <c r="E15" s="85"/>
    </row>
    <row r="16" spans="1:5" s="32" customFormat="1" ht="18" x14ac:dyDescent="0.25">
      <c r="C16" s="33"/>
      <c r="D16" s="33"/>
      <c r="E16" s="31"/>
    </row>
    <row r="17" spans="1:8" s="32" customFormat="1" ht="22.5" x14ac:dyDescent="0.3">
      <c r="A17" s="43" t="s">
        <v>11</v>
      </c>
      <c r="B17" s="43"/>
      <c r="C17" s="59">
        <v>2024</v>
      </c>
      <c r="D17" s="59"/>
      <c r="E17" s="59">
        <v>2023</v>
      </c>
    </row>
    <row r="18" spans="1:8" s="32" customFormat="1" x14ac:dyDescent="0.35">
      <c r="A18" s="44" t="s">
        <v>53</v>
      </c>
      <c r="B18" s="44"/>
      <c r="C18" s="132">
        <v>0</v>
      </c>
      <c r="D18" s="59"/>
      <c r="E18" s="131">
        <v>0</v>
      </c>
    </row>
    <row r="19" spans="1:8" s="32" customFormat="1" x14ac:dyDescent="0.35">
      <c r="A19" s="44" t="s">
        <v>35</v>
      </c>
      <c r="B19" s="44"/>
      <c r="C19" s="83">
        <v>32828758.899999999</v>
      </c>
      <c r="D19" s="74"/>
      <c r="E19" s="129">
        <v>28083104.670000002</v>
      </c>
    </row>
    <row r="20" spans="1:8" s="32" customFormat="1" ht="22.5" x14ac:dyDescent="0.3">
      <c r="A20" s="43" t="s">
        <v>22</v>
      </c>
      <c r="B20" s="43"/>
      <c r="C20" s="123">
        <f>+C18+C19</f>
        <v>32828758.899999999</v>
      </c>
      <c r="D20" s="123"/>
      <c r="E20" s="124">
        <f>+E18+E19</f>
        <v>28083104.670000002</v>
      </c>
    </row>
    <row r="21" spans="1:8" s="32" customFormat="1" ht="22.5" x14ac:dyDescent="0.3">
      <c r="A21" s="43"/>
      <c r="B21" s="43"/>
      <c r="C21" s="76"/>
      <c r="D21" s="76"/>
      <c r="E21" s="79"/>
    </row>
    <row r="22" spans="1:8" s="32" customFormat="1" x14ac:dyDescent="0.35">
      <c r="A22" s="43" t="s">
        <v>12</v>
      </c>
      <c r="B22" s="43"/>
      <c r="C22" s="77"/>
      <c r="D22" s="77"/>
      <c r="E22" s="80"/>
    </row>
    <row r="23" spans="1:8" s="32" customFormat="1" x14ac:dyDescent="0.35">
      <c r="A23" s="44" t="s">
        <v>48</v>
      </c>
      <c r="B23" s="44"/>
      <c r="C23" s="75">
        <v>10817382.300000001</v>
      </c>
      <c r="D23" s="75"/>
      <c r="E23" s="81">
        <v>11898771.609999999</v>
      </c>
    </row>
    <row r="24" spans="1:8" s="32" customFormat="1" x14ac:dyDescent="0.35">
      <c r="A24" s="44" t="s">
        <v>49</v>
      </c>
      <c r="B24" s="44"/>
      <c r="C24" s="74">
        <v>4621581.01</v>
      </c>
      <c r="D24" s="74"/>
      <c r="E24" s="45">
        <v>3913293.66</v>
      </c>
      <c r="H24" s="37"/>
    </row>
    <row r="25" spans="1:8" s="32" customFormat="1" x14ac:dyDescent="0.35">
      <c r="A25" s="46" t="s">
        <v>50</v>
      </c>
      <c r="B25" s="44"/>
      <c r="C25" s="74">
        <v>101981.78</v>
      </c>
      <c r="D25" s="74"/>
      <c r="E25" s="45">
        <v>2211463.98</v>
      </c>
    </row>
    <row r="26" spans="1:8" s="32" customFormat="1" x14ac:dyDescent="0.35">
      <c r="A26" s="46" t="s">
        <v>51</v>
      </c>
      <c r="B26" s="44" t="s">
        <v>52</v>
      </c>
      <c r="C26" s="83">
        <v>0</v>
      </c>
      <c r="D26" s="83"/>
      <c r="E26" s="130">
        <v>224489.60000000001</v>
      </c>
    </row>
    <row r="27" spans="1:8" s="32" customFormat="1" x14ac:dyDescent="0.35">
      <c r="A27" s="43" t="s">
        <v>13</v>
      </c>
      <c r="B27" s="43"/>
      <c r="C27" s="125">
        <f>SUM(C23:C26)</f>
        <v>15540945.09</v>
      </c>
      <c r="D27" s="125"/>
      <c r="E27" s="125">
        <f>SUM(E23:E26)</f>
        <v>18248018.850000001</v>
      </c>
    </row>
    <row r="28" spans="1:8" s="32" customFormat="1" x14ac:dyDescent="0.35">
      <c r="A28" s="47"/>
      <c r="B28" s="47"/>
      <c r="C28" s="75"/>
      <c r="D28" s="75"/>
      <c r="E28" s="81"/>
    </row>
    <row r="29" spans="1:8" s="32" customFormat="1" x14ac:dyDescent="0.35">
      <c r="A29" s="43" t="s">
        <v>14</v>
      </c>
      <c r="B29" s="43"/>
      <c r="C29" s="75">
        <f>SUM(C20-C27)</f>
        <v>17287813.809999999</v>
      </c>
      <c r="D29" s="75"/>
      <c r="E29" s="81">
        <f>+E20-E27</f>
        <v>9835085.8200000003</v>
      </c>
    </row>
    <row r="30" spans="1:8" s="32" customFormat="1" ht="45.75" x14ac:dyDescent="0.35">
      <c r="A30" s="48" t="s">
        <v>23</v>
      </c>
      <c r="B30" s="48"/>
      <c r="C30" s="127">
        <v>272311.03000000003</v>
      </c>
      <c r="D30" s="126"/>
      <c r="E30" s="128">
        <v>229687.33</v>
      </c>
    </row>
    <row r="31" spans="1:8" s="32" customFormat="1" thickBot="1" x14ac:dyDescent="0.35">
      <c r="A31" s="43" t="s">
        <v>24</v>
      </c>
      <c r="B31" s="43"/>
      <c r="C31" s="78">
        <f>SUM(C29-C30)</f>
        <v>17015502.779999997</v>
      </c>
      <c r="D31" s="123"/>
      <c r="E31" s="82">
        <f>+E29-E30</f>
        <v>9605398.4900000002</v>
      </c>
      <c r="F31" s="34"/>
    </row>
    <row r="32" spans="1:8" thickTop="1" x14ac:dyDescent="0.3">
      <c r="A32" s="43"/>
      <c r="B32" s="43"/>
      <c r="C32" s="49"/>
      <c r="D32" s="49"/>
      <c r="E32" s="49"/>
    </row>
    <row r="33" spans="1:8" ht="22.5" x14ac:dyDescent="0.3">
      <c r="A33" s="43"/>
      <c r="B33" s="43"/>
      <c r="C33" s="49"/>
      <c r="D33" s="49"/>
      <c r="E33" s="49"/>
      <c r="H33" s="37"/>
    </row>
    <row r="34" spans="1:8" ht="22.5" x14ac:dyDescent="0.3">
      <c r="A34" s="43"/>
      <c r="B34" s="43"/>
      <c r="C34" s="49"/>
      <c r="D34" s="49"/>
      <c r="E34" s="49"/>
    </row>
    <row r="35" spans="1:8" ht="22.5" x14ac:dyDescent="0.3">
      <c r="A35" s="43"/>
      <c r="B35" s="43"/>
      <c r="C35" s="49"/>
      <c r="D35" s="49"/>
      <c r="E35" s="49"/>
    </row>
    <row r="36" spans="1:8" ht="22.5" x14ac:dyDescent="0.3">
      <c r="A36" s="43"/>
      <c r="B36" s="43"/>
      <c r="C36" s="49"/>
      <c r="D36" s="49"/>
      <c r="E36" s="49"/>
    </row>
    <row r="37" spans="1:8" ht="22.5" x14ac:dyDescent="0.3">
      <c r="A37" s="43"/>
      <c r="B37" s="43"/>
      <c r="C37" s="49"/>
      <c r="D37" s="49"/>
      <c r="E37" s="49"/>
    </row>
    <row r="38" spans="1:8" ht="22.5" x14ac:dyDescent="0.3">
      <c r="A38" s="138" t="s">
        <v>38</v>
      </c>
      <c r="B38" s="138"/>
      <c r="C38" s="138"/>
      <c r="D38" s="138"/>
      <c r="E38" s="138"/>
    </row>
    <row r="39" spans="1:8" ht="22.5" x14ac:dyDescent="0.3">
      <c r="A39" s="138" t="s">
        <v>39</v>
      </c>
      <c r="B39" s="138"/>
      <c r="C39" s="138"/>
      <c r="D39" s="138"/>
      <c r="E39" s="138"/>
    </row>
    <row r="40" spans="1:8" ht="22.5" x14ac:dyDescent="0.3">
      <c r="A40" s="50"/>
      <c r="B40" s="50"/>
      <c r="C40" s="50"/>
      <c r="D40" s="50"/>
      <c r="E40" s="51"/>
    </row>
    <row r="41" spans="1:8" ht="22.5" x14ac:dyDescent="0.3">
      <c r="A41" s="50"/>
      <c r="B41" s="50"/>
      <c r="C41" s="50"/>
      <c r="D41" s="50"/>
      <c r="E41" s="51"/>
    </row>
    <row r="42" spans="1:8" ht="22.5" x14ac:dyDescent="0.3">
      <c r="A42" s="50"/>
      <c r="B42" s="50"/>
      <c r="C42" s="50"/>
      <c r="D42" s="50"/>
      <c r="E42" s="51"/>
    </row>
    <row r="43" spans="1:8" ht="22.5" x14ac:dyDescent="0.3">
      <c r="A43" s="50"/>
      <c r="B43" s="50"/>
      <c r="C43" s="50"/>
      <c r="D43" s="50"/>
      <c r="E43" s="51"/>
    </row>
    <row r="44" spans="1:8" ht="22.5" x14ac:dyDescent="0.3">
      <c r="A44" s="50"/>
      <c r="B44" s="50"/>
      <c r="C44" s="50"/>
      <c r="D44" s="50"/>
      <c r="E44" s="51"/>
    </row>
    <row r="45" spans="1:8" ht="22.5" x14ac:dyDescent="0.3">
      <c r="A45" s="54" t="s">
        <v>40</v>
      </c>
      <c r="B45" s="50"/>
      <c r="C45" s="57"/>
      <c r="D45" s="57"/>
      <c r="E45" s="50" t="s">
        <v>29</v>
      </c>
    </row>
    <row r="46" spans="1:8" ht="22.5" x14ac:dyDescent="0.3">
      <c r="A46" s="57" t="s">
        <v>30</v>
      </c>
      <c r="B46" s="54"/>
      <c r="C46" s="54"/>
      <c r="D46" s="54"/>
      <c r="E46" s="58" t="s">
        <v>27</v>
      </c>
    </row>
    <row r="47" spans="1:8" ht="22.5" x14ac:dyDescent="0.3">
      <c r="A47" s="50"/>
      <c r="B47" s="50"/>
      <c r="C47" s="50"/>
      <c r="D47" s="50"/>
      <c r="E47" s="50"/>
    </row>
    <row r="48" spans="1:8" ht="22.5" x14ac:dyDescent="0.3">
      <c r="A48" s="50"/>
      <c r="B48" s="50"/>
      <c r="C48" s="50"/>
      <c r="D48" s="50"/>
      <c r="E48" s="50"/>
      <c r="F48" s="12"/>
      <c r="G48" s="12"/>
      <c r="H48" s="12"/>
    </row>
    <row r="49" spans="1:8" x14ac:dyDescent="0.35">
      <c r="A49" s="52"/>
      <c r="B49" s="53"/>
      <c r="C49" s="53"/>
      <c r="D49" s="53"/>
      <c r="F49" s="29"/>
      <c r="G49" s="29"/>
      <c r="H49" s="8"/>
    </row>
    <row r="50" spans="1:8" x14ac:dyDescent="0.35">
      <c r="A50" s="54"/>
      <c r="B50" s="53"/>
      <c r="C50" s="53"/>
      <c r="D50" s="53"/>
      <c r="E50" s="28" t="s">
        <v>55</v>
      </c>
      <c r="F50" s="35"/>
      <c r="G50" s="29"/>
      <c r="H50" s="8"/>
    </row>
    <row r="51" spans="1:8" x14ac:dyDescent="0.35">
      <c r="A51" s="55"/>
      <c r="B51" s="51"/>
      <c r="C51" s="56"/>
      <c r="D51" s="56"/>
      <c r="E51" s="55"/>
      <c r="F51" s="22"/>
    </row>
    <row r="52" spans="1:8" x14ac:dyDescent="0.35">
      <c r="A52" s="30"/>
      <c r="B52" s="30"/>
      <c r="C52" s="30"/>
      <c r="D52" s="30"/>
      <c r="E52" s="30"/>
    </row>
    <row r="53" spans="1:8" x14ac:dyDescent="0.35">
      <c r="A53" s="30"/>
      <c r="B53" s="30"/>
      <c r="C53" s="30"/>
      <c r="D53" s="30"/>
      <c r="E53" s="30"/>
    </row>
    <row r="54" spans="1:8" x14ac:dyDescent="0.35">
      <c r="A54" s="30"/>
      <c r="B54" s="30"/>
      <c r="C54" s="30"/>
      <c r="D54" s="30"/>
      <c r="E54" s="30"/>
    </row>
    <row r="55" spans="1:8" x14ac:dyDescent="0.35">
      <c r="A55" s="30"/>
      <c r="B55" s="30"/>
      <c r="C55" s="30"/>
      <c r="D55" s="30"/>
      <c r="E55" s="30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Estado de Resultado</vt:lpstr>
      <vt:lpstr>BG!Área_de_impresión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2024-05-23T21:32:41Z</cp:lastPrinted>
  <dcterms:created xsi:type="dcterms:W3CDTF">2013-01-30T15:16:21Z</dcterms:created>
  <dcterms:modified xsi:type="dcterms:W3CDTF">2024-06-06T20:35:04Z</dcterms:modified>
</cp:coreProperties>
</file>