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13_ncr:1_{1C95899D-B16A-4E9E-B047-8E29F536C5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G" sheetId="7" r:id="rId1"/>
  </sheets>
  <definedNames>
    <definedName name="_xlnm.Print_Area" localSheetId="0">BG!$A$4:$E$60</definedName>
  </definedNames>
  <calcPr calcId="191029"/>
</workbook>
</file>

<file path=xl/calcChain.xml><?xml version="1.0" encoding="utf-8"?>
<calcChain xmlns="http://schemas.openxmlformats.org/spreadsheetml/2006/main">
  <c r="C23" i="7" l="1"/>
  <c r="C17" i="7"/>
  <c r="C16" i="7"/>
  <c r="C19" i="7"/>
  <c r="C25" i="7"/>
  <c r="C27" i="7" s="1"/>
  <c r="E19" i="7"/>
  <c r="E27" i="7" s="1"/>
  <c r="C34" i="7"/>
  <c r="C40" i="7" s="1"/>
  <c r="E38" i="7"/>
  <c r="C38" i="7"/>
  <c r="E48" i="7"/>
  <c r="E34" i="7"/>
  <c r="E40" i="7"/>
  <c r="C48" i="7"/>
  <c r="E25" i="7"/>
  <c r="E49" i="7"/>
  <c r="E50" i="7" s="1"/>
  <c r="C49" i="7" l="1"/>
  <c r="C50" i="7" s="1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<sst xmlns="http://schemas.openxmlformats.org/spreadsheetml/2006/main" count="38" uniqueCount="38">
  <si>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</si>
  <si>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</si>
  <si>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</si>
  <si>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</si>
  <si>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</si>
  <si>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</si>
  <si>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</si>
  <si>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</si>
  <si>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</si>
  <si>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</si>
  <si>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</si>
  <si>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</si>
  <si>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</si>
  <si>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</si>
  <si>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</si>
  <si>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</si>
  <si>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</si>
  <si>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</si>
  <si>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</si>
  <si>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</si>
  <si>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</si>
  <si>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</si>
  <si>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</si>
  <si>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</si>
  <si>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</si>
  <si>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</si>
  <si>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</si>
  <si>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</si>
  <si>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</si>
  <si>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</si>
  <si>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</si>
  <si>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</si>
  <si>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</si>
  <si>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</si>
  <si>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</si>
  <si>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</si>
  <si>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</si>
  <si>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MARZO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</si>
</sst>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70" name="Imagen 1">
          <a:extLst>
            <a:ext uri="{FF2B5EF4-FFF2-40B4-BE49-F238E27FC236}">
              <a16:creationId xmlns:a16="http://schemas.microsoft.com/office/drawing/2014/main" id="{B6DBB03A-088F-E47B-5FFE-B3B9F7419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6"/>
  <sheetViews>
    <sheetView tabSelected="1" topLeftCell="A3" zoomScale="60" zoomScaleNormal="60" zoomScaleSheetLayoutView="59" workbookViewId="0">
      <selection activeCell="C52" sqref="C52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22.5703125" style="2" bestFit="1" customWidth="1"/>
    <col min="8" max="8" width="26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37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2024</v>
      </c>
      <c r="D15" s="42"/>
      <c r="E15" s="29">
        <v>2023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f>400000+137455478.91+1211924.28+555987217.84+303782.32</f>
        <v>695358403.35000002</v>
      </c>
      <c r="D16" s="31"/>
      <c r="E16" s="35">
        <v>467616945.43000001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30</v>
      </c>
      <c r="B17" s="22"/>
      <c r="C17" s="59">
        <f>105922.14+813893.54+120625.13</f>
        <v>1040440.81</v>
      </c>
      <c r="D17" s="59"/>
      <c r="E17" s="60">
        <v>1941149.66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31</v>
      </c>
      <c r="B18" s="12"/>
      <c r="C18" s="73">
        <v>3726257.22</v>
      </c>
      <c r="D18" s="61"/>
      <c r="E18" s="64">
        <v>0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700125101.38</v>
      </c>
      <c r="D19" s="32"/>
      <c r="E19" s="36">
        <f>SUM(E16:E18)</f>
        <v>469558095.09000003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32</v>
      </c>
      <c r="B22" s="22"/>
      <c r="C22" s="44">
        <v>12880435.109999999</v>
      </c>
      <c r="D22" s="44"/>
      <c r="E22" s="38">
        <v>13386876.369999999</v>
      </c>
      <c r="F22" s="6"/>
      <c r="G22" s="37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33</v>
      </c>
      <c r="B23" s="22"/>
      <c r="C23" s="63">
        <f>15613695.07-15502528.42</f>
        <v>111166.65000000037</v>
      </c>
      <c r="D23" s="62"/>
      <c r="E23" s="64">
        <v>0</v>
      </c>
      <c r="F23" s="6"/>
      <c r="G23" s="6"/>
      <c r="H23" s="3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12991601.76</v>
      </c>
      <c r="D25" s="45"/>
      <c r="E25" s="66">
        <f>ROUND(SUBTOTAL(9, E20:E24), 5)</f>
        <v>13386876.369999999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713116703.13999999</v>
      </c>
      <c r="D27" s="45"/>
      <c r="E27" s="68">
        <f>E19+E25</f>
        <v>482944971.46000004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4717.29</v>
      </c>
      <c r="D32" s="31"/>
      <c r="E32" s="35">
        <v>4717.29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34</v>
      </c>
      <c r="B33" s="22"/>
      <c r="C33" s="47">
        <v>12082434.59</v>
      </c>
      <c r="D33" s="59"/>
      <c r="E33" s="48">
        <v>11005733.76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12087151.879999999</v>
      </c>
      <c r="D34" s="45"/>
      <c r="E34" s="70">
        <f>SUM(E32:E33)</f>
        <v>11010451.049999999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36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12087151.879999999</v>
      </c>
      <c r="D40" s="57"/>
      <c r="E40" s="58">
        <f>+E34+E38</f>
        <v>11010451.049999999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646316053.48000002</v>
      </c>
      <c r="D44" s="33"/>
      <c r="E44" s="40">
        <v>435757847.52999997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814908.39</v>
      </c>
      <c r="D45" s="33"/>
      <c r="E45" s="40">
        <v>-4550401.4400000004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53898589.390000001</v>
      </c>
      <c r="D46" s="71"/>
      <c r="E46" s="48">
        <v>40727074.32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35</v>
      </c>
      <c r="B48" s="22"/>
      <c r="C48" s="74">
        <f>SUM(C43:C46)</f>
        <v>701029551.25999999</v>
      </c>
      <c r="D48" s="72"/>
      <c r="E48" s="66">
        <f>+E44+E45+E46</f>
        <v>471934520.40999997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713116703.13999999</v>
      </c>
      <c r="D49" s="45"/>
      <c r="E49" s="41">
        <f>E34+E48</f>
        <v>482944971.45999998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76" t="s">
        <v>27</v>
      </c>
      <c r="B53" s="76"/>
      <c r="C53" s="76"/>
      <c r="D53" s="76"/>
      <c r="E53" s="7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28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29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2024-05-27T21:10:06Z</cp:lastPrinted>
  <dcterms:created xsi:type="dcterms:W3CDTF">2013-01-30T15:16:21Z</dcterms:created>
  <dcterms:modified xsi:type="dcterms:W3CDTF">2024-06-06T20:32:39Z</dcterms:modified>
</cp:coreProperties>
</file>